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X:\Ильющенкова 05.12\2020 год\Бюджеты поселений 2020 год\МО СП Деревня Порослицы\"/>
    </mc:Choice>
  </mc:AlternateContent>
  <bookViews>
    <workbookView xWindow="132" yWindow="480" windowWidth="22716" windowHeight="9204"/>
  </bookViews>
  <sheets>
    <sheet name="Документ (10)" sheetId="11" r:id="rId1"/>
  </sheets>
  <definedNames>
    <definedName name="_xlnm.Print_Titles" localSheetId="0">'Документ (10)'!$4:$5</definedName>
  </definedNames>
  <calcPr calcId="152511"/>
</workbook>
</file>

<file path=xl/calcChain.xml><?xml version="1.0" encoding="utf-8"?>
<calcChain xmlns="http://schemas.openxmlformats.org/spreadsheetml/2006/main">
  <c r="AM35" i="11" l="1"/>
  <c r="AM34" i="11"/>
  <c r="AM33" i="11"/>
  <c r="AM32" i="11"/>
  <c r="AM31" i="11"/>
  <c r="AM30" i="11"/>
  <c r="AM29" i="11"/>
  <c r="AM28" i="11"/>
  <c r="AM24" i="11"/>
  <c r="AM22" i="11"/>
  <c r="AM20" i="11"/>
  <c r="AM19" i="11"/>
  <c r="AM17" i="11"/>
  <c r="AM14" i="11"/>
  <c r="AM13" i="11"/>
  <c r="AM10" i="11"/>
  <c r="AM8" i="11"/>
  <c r="AL7" i="11" l="1"/>
  <c r="AL9" i="11"/>
  <c r="AL12" i="11"/>
  <c r="AL16" i="11"/>
  <c r="AL15" i="11" s="1"/>
  <c r="AL18" i="11"/>
  <c r="AL21" i="11"/>
  <c r="AL23" i="11"/>
  <c r="AL25" i="11"/>
  <c r="AL29" i="11"/>
  <c r="AL34" i="11"/>
  <c r="AK25" i="11"/>
  <c r="AK23" i="11"/>
  <c r="AM23" i="11" s="1"/>
  <c r="AK21" i="11"/>
  <c r="AM21" i="11" s="1"/>
  <c r="AK18" i="11"/>
  <c r="AM18" i="11" s="1"/>
  <c r="AK16" i="11"/>
  <c r="AM16" i="11" s="1"/>
  <c r="AK12" i="11"/>
  <c r="AM12" i="11" s="1"/>
  <c r="AK9" i="11"/>
  <c r="AM9" i="11" s="1"/>
  <c r="AK7" i="11"/>
  <c r="AM7" i="11" s="1"/>
  <c r="AL28" i="11" l="1"/>
  <c r="AL11" i="11"/>
  <c r="AL6" i="11"/>
  <c r="AL36" i="11" s="1"/>
  <c r="AK15" i="11"/>
  <c r="AK11" i="11" l="1"/>
  <c r="AK6" i="11" s="1"/>
  <c r="AM15" i="11"/>
  <c r="AM6" i="11" l="1"/>
  <c r="AK36" i="11"/>
  <c r="AM36" i="11" s="1"/>
  <c r="AM11" i="11"/>
</calcChain>
</file>

<file path=xl/sharedStrings.xml><?xml version="1.0" encoding="utf-8"?>
<sst xmlns="http://schemas.openxmlformats.org/spreadsheetml/2006/main" count="135" uniqueCount="78">
  <si>
    <t>Единица измерения: руб.</t>
  </si>
  <si>
    <t/>
  </si>
  <si>
    <t>Наименование показателя</t>
  </si>
  <si>
    <t>Код</t>
  </si>
  <si>
    <t>Документ</t>
  </si>
  <si>
    <t>Плательщик</t>
  </si>
  <si>
    <t>Исполнение за отчетный период</t>
  </si>
  <si>
    <t>Расхождение за отчетный период</t>
  </si>
  <si>
    <t>Расхождение кассового плана</t>
  </si>
  <si>
    <t>00010000000000000000</t>
  </si>
  <si>
    <t xml:space="preserve">      НАЛОГОВЫЕ И НЕНАЛОГОВЫЕ ДОХОДЫ</t>
  </si>
  <si>
    <t>00010100000000000000</t>
  </si>
  <si>
    <t xml:space="preserve">        НАЛОГИ НА ПРИБЫЛЬ, ДОХОДЫ</t>
  </si>
  <si>
    <t>00010102000000000000</t>
  </si>
  <si>
    <t xml:space="preserve">            Налог на доходы физических лиц</t>
  </si>
  <si>
    <t>00010500000000000000</t>
  </si>
  <si>
    <t xml:space="preserve">        НАЛОГИ НА СОВОКУПНЫЙ ДОХОД</t>
  </si>
  <si>
    <t>00010501000000000000</t>
  </si>
  <si>
    <t xml:space="preserve">            Налог, взимаемый в связи с применением упрощенной системы налогообложения</t>
  </si>
  <si>
    <t>00010600000000000000</t>
  </si>
  <si>
    <t xml:space="preserve">        НАЛОГИ НА ИМУЩЕСТВО</t>
  </si>
  <si>
    <t>00010601000000000000</t>
  </si>
  <si>
    <t xml:space="preserve">            Налог на имущество физических лиц</t>
  </si>
  <si>
    <t>00010606000000000000</t>
  </si>
  <si>
    <t xml:space="preserve">            Земельный налог</t>
  </si>
  <si>
    <t>00010606030000000000</t>
  </si>
  <si>
    <t xml:space="preserve">              Земельный налог с организаций</t>
  </si>
  <si>
    <t>00010606040000000000</t>
  </si>
  <si>
    <t xml:space="preserve">              Земельный налог с физических лиц</t>
  </si>
  <si>
    <t>00011600000000000000</t>
  </si>
  <si>
    <t xml:space="preserve">        ШТРАФЫ, САНКЦИИ, ВОЗМЕЩЕНИЕ УЩЕРБА</t>
  </si>
  <si>
    <t>00011700000000000000</t>
  </si>
  <si>
    <t xml:space="preserve">        ПРОЧИЕ НЕНАЛОГОВЫЕ ДОХОДЫ</t>
  </si>
  <si>
    <t>00020000000000000000</t>
  </si>
  <si>
    <t xml:space="preserve">      БЕЗВОЗМЕЗДНЫЕ ПОСТУПЛЕНИЯ</t>
  </si>
  <si>
    <t>00020200000000000000</t>
  </si>
  <si>
    <t xml:space="preserve">        БЕЗВОЗМЕЗДНЫЕ ПОСТУПЛЕНИЯ ОТ ДРУГИХ БЮДЖЕТОВ БЮДЖЕТНОЙ СИСТЕМЫ РОССИЙСКОЙ ФЕДЕРАЦИИ</t>
  </si>
  <si>
    <t>00020210000000000000</t>
  </si>
  <si>
    <t xml:space="preserve">          Дотации бюджетам бюджетной системы Российской Федерации</t>
  </si>
  <si>
    <t>00020220000000000000</t>
  </si>
  <si>
    <t xml:space="preserve">          Субсидии бюджетам бюджетной системы Российской Федерации (межбюджетные субсидии)</t>
  </si>
  <si>
    <t>00020240000000000000</t>
  </si>
  <si>
    <t xml:space="preserve">          Иные межбюджетные трансферты</t>
  </si>
  <si>
    <t>ИТОГО ДОХОДОВ</t>
  </si>
  <si>
    <t>00010800000000000000</t>
  </si>
  <si>
    <t xml:space="preserve">        ГОСУДАРСТВЕННАЯ ПОШЛИНА</t>
  </si>
  <si>
    <t>00020230000000000000</t>
  </si>
  <si>
    <t xml:space="preserve">          Субвенции бюджетам бюджетной системы Российской Федерации</t>
  </si>
  <si>
    <t>00021900000000000000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</si>
  <si>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</si>
  <si>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>18210601030101000110</t>
  </si>
  <si>
    <t xml:space="preserve">                Налог на имущество физических лиц, взимаемый по ставкам, применяемым  к объектам налогооблажения, расположенным в границах поселений</t>
  </si>
  <si>
    <t>18210601030102100110</t>
  </si>
  <si>
    <t xml:space="preserve">              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</si>
  <si>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18210606033101000110</t>
  </si>
  <si>
    <t xml:space="preserve">                Земельный налог с организаций, обладающих земельным участком, расположенным в границах сельских поселений</t>
  </si>
  <si>
    <t>18210606043101000110</t>
  </si>
  <si>
    <t xml:space="preserve">                Земельный налог с физических, обладающих земельным участком, расположенным в границах сельских поселений</t>
  </si>
  <si>
    <t>18210606043102100110</t>
  </si>
  <si>
    <t xml:space="preserve">              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</si>
  <si>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00310804020011000110</t>
  </si>
  <si>
    <t xml:space="preserve">              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</si>
  <si>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00311690050100000140</t>
  </si>
  <si>
    <t xml:space="preserve">                Прочие   поступления  от  денежных   взысканий (штрафов)  и  иных  сумм в  возмещение   ущерба,  зачисляемые  в  бюджеты  поселений</t>
  </si>
  <si>
    <t>00311705050100000180</t>
  </si>
  <si>
    <t xml:space="preserve">                Прочие неналоговые доходы бюджетов поселений</t>
  </si>
  <si>
    <t>00311714030100000150</t>
  </si>
  <si>
    <t xml:space="preserve">                Средства самообложения граждан, зачисляемые в бюджеты сельских поселений</t>
  </si>
  <si>
    <t>81021960010106295150</t>
  </si>
  <si>
    <t xml:space="preserve">                Возврат остатков субсидии бюджетам муниципальных районов на реализацию мероприятий в области земельных отношений прошлых лет из бюджетов сельских поселений</t>
  </si>
  <si>
    <t>Ожидаемое исполнение в 2019 году</t>
  </si>
  <si>
    <t>% исполнения к плану 2019 года</t>
  </si>
  <si>
    <t>Исполнено по бюджету муниципального района на 01.11.2019 года</t>
  </si>
  <si>
    <t>Прогноз бюджета на 2020 год</t>
  </si>
  <si>
    <t>Рост 2020 года к 2019 году, %</t>
  </si>
  <si>
    <t>План на 2019 год утвержденный</t>
  </si>
  <si>
    <t>План на 2019 год с учетом изменений</t>
  </si>
  <si>
    <t>Ожидаемое исполнение бюджета МО СП "Деревня Порослицы" на 2019 год в разрезе доходных источников, прогноз на 2020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</si>
</sst>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rgb="FF000000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1" fillId="0" borderId="1">
      <alignment horizontal="left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2">
      <alignment horizontal="center" vertical="center" wrapText="1"/>
    </xf>
    <xf numFmtId="0" fontId="1" fillId="0" borderId="3">
      <alignment horizontal="center" vertical="center" wrapText="1"/>
    </xf>
    <xf numFmtId="1" fontId="1" fillId="0" borderId="2">
      <alignment horizontal="center" vertical="top" shrinkToFit="1"/>
    </xf>
    <xf numFmtId="0" fontId="1" fillId="0" borderId="2">
      <alignment horizontal="left" vertical="top" wrapText="1"/>
    </xf>
    <xf numFmtId="0" fontId="1" fillId="0" borderId="2">
      <alignment horizontal="center" vertical="top" wrapText="1"/>
    </xf>
    <xf numFmtId="4" fontId="3" fillId="2" borderId="2">
      <alignment horizontal="right" vertical="top" shrinkToFit="1"/>
    </xf>
    <xf numFmtId="10" fontId="3" fillId="2" borderId="2">
      <alignment horizontal="center" vertical="top" shrinkToFit="1"/>
    </xf>
    <xf numFmtId="1" fontId="3" fillId="0" borderId="2">
      <alignment horizontal="left" vertical="top" shrinkToFit="1"/>
    </xf>
    <xf numFmtId="1" fontId="3" fillId="0" borderId="4">
      <alignment horizontal="left" vertical="top" shrinkToFit="1"/>
    </xf>
    <xf numFmtId="4" fontId="3" fillId="3" borderId="2">
      <alignment horizontal="right" vertical="top" shrinkToFit="1"/>
    </xf>
    <xf numFmtId="10" fontId="3" fillId="3" borderId="2">
      <alignment horizontal="center" vertical="top" shrinkToFi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4" fontId="1" fillId="0" borderId="2">
      <alignment horizontal="right" vertical="top" shrinkToFit="1"/>
    </xf>
    <xf numFmtId="10" fontId="1" fillId="0" borderId="2">
      <alignment horizontal="center" vertical="top" shrinkToFit="1"/>
    </xf>
    <xf numFmtId="0" fontId="1" fillId="4" borderId="1">
      <alignment horizontal="left"/>
    </xf>
  </cellStyleXfs>
  <cellXfs count="74">
    <xf numFmtId="0" fontId="0" fillId="0" borderId="0" xfId="0"/>
    <xf numFmtId="0" fontId="5" fillId="5" borderId="1" xfId="2" applyNumberFormat="1" applyFont="1" applyFill="1" applyProtection="1"/>
    <xf numFmtId="0" fontId="6" fillId="5" borderId="0" xfId="0" applyFont="1" applyFill="1" applyProtection="1">
      <protection locked="0"/>
    </xf>
    <xf numFmtId="0" fontId="5" fillId="5" borderId="6" xfId="12" applyNumberFormat="1" applyFont="1" applyFill="1" applyBorder="1" applyAlignment="1" applyProtection="1">
      <alignment horizontal="center" vertical="center" wrapText="1"/>
    </xf>
    <xf numFmtId="0" fontId="9" fillId="5" borderId="0" xfId="0" applyFont="1" applyFill="1" applyProtection="1">
      <protection locked="0"/>
    </xf>
    <xf numFmtId="4" fontId="8" fillId="5" borderId="10" xfId="2" applyNumberFormat="1" applyFont="1" applyFill="1" applyBorder="1" applyAlignment="1" applyProtection="1"/>
    <xf numFmtId="4" fontId="5" fillId="5" borderId="10" xfId="2" applyNumberFormat="1" applyFont="1" applyFill="1" applyBorder="1" applyAlignment="1" applyProtection="1"/>
    <xf numFmtId="10" fontId="8" fillId="5" borderId="6" xfId="18" applyNumberFormat="1" applyFont="1" applyFill="1" applyBorder="1" applyAlignment="1" applyProtection="1">
      <alignment shrinkToFit="1"/>
    </xf>
    <xf numFmtId="10" fontId="5" fillId="5" borderId="6" xfId="18" applyNumberFormat="1" applyFont="1" applyFill="1" applyBorder="1" applyAlignment="1" applyProtection="1">
      <alignment shrinkToFit="1"/>
    </xf>
    <xf numFmtId="0" fontId="5" fillId="5" borderId="17" xfId="13" applyNumberFormat="1" applyFont="1" applyFill="1" applyBorder="1" applyAlignment="1" applyProtection="1">
      <alignment horizontal="center" vertical="center" wrapText="1"/>
    </xf>
    <xf numFmtId="0" fontId="5" fillId="5" borderId="2" xfId="12" applyNumberFormat="1" applyFont="1" applyFill="1" applyBorder="1" applyProtection="1">
      <alignment horizontal="center" vertical="center" wrapText="1"/>
    </xf>
    <xf numFmtId="0" fontId="5" fillId="5" borderId="2" xfId="12" applyNumberFormat="1" applyFont="1" applyFill="1" applyBorder="1" applyAlignment="1" applyProtection="1">
      <alignment horizontal="center" vertical="center" wrapText="1"/>
    </xf>
    <xf numFmtId="1" fontId="8" fillId="5" borderId="22" xfId="14" applyNumberFormat="1" applyFont="1" applyFill="1" applyBorder="1" applyProtection="1">
      <alignment horizontal="center" vertical="top" shrinkToFit="1"/>
    </xf>
    <xf numFmtId="0" fontId="8" fillId="5" borderId="2" xfId="15" applyNumberFormat="1" applyFont="1" applyFill="1" applyBorder="1" applyProtection="1">
      <alignment horizontal="left" vertical="top" wrapText="1"/>
    </xf>
    <xf numFmtId="1" fontId="8" fillId="5" borderId="2" xfId="14" applyNumberFormat="1" applyFont="1" applyFill="1" applyBorder="1" applyProtection="1">
      <alignment horizontal="center" vertical="top" shrinkToFit="1"/>
    </xf>
    <xf numFmtId="0" fontId="8" fillId="5" borderId="2" xfId="16" applyNumberFormat="1" applyFont="1" applyFill="1" applyBorder="1" applyProtection="1">
      <alignment horizontal="center" vertical="top" wrapText="1"/>
    </xf>
    <xf numFmtId="4" fontId="8" fillId="5" borderId="2" xfId="17" applyNumberFormat="1" applyFont="1" applyFill="1" applyBorder="1" applyProtection="1">
      <alignment horizontal="right" vertical="top" shrinkToFit="1"/>
    </xf>
    <xf numFmtId="4" fontId="8" fillId="5" borderId="2" xfId="17" applyNumberFormat="1" applyFont="1" applyFill="1" applyBorder="1" applyAlignment="1" applyProtection="1">
      <alignment shrinkToFit="1"/>
    </xf>
    <xf numFmtId="10" fontId="8" fillId="5" borderId="2" xfId="18" applyNumberFormat="1" applyFont="1" applyFill="1" applyBorder="1" applyAlignment="1" applyProtection="1">
      <alignment shrinkToFit="1"/>
    </xf>
    <xf numFmtId="4" fontId="9" fillId="5" borderId="24" xfId="0" applyNumberFormat="1" applyFont="1" applyFill="1" applyBorder="1" applyAlignment="1" applyProtection="1">
      <protection locked="0"/>
    </xf>
    <xf numFmtId="1" fontId="5" fillId="5" borderId="22" xfId="14" applyNumberFormat="1" applyFont="1" applyFill="1" applyBorder="1" applyProtection="1">
      <alignment horizontal="center" vertical="top" shrinkToFit="1"/>
    </xf>
    <xf numFmtId="0" fontId="5" fillId="5" borderId="2" xfId="15" applyNumberFormat="1" applyFont="1" applyFill="1" applyBorder="1" applyProtection="1">
      <alignment horizontal="left" vertical="top" wrapText="1"/>
    </xf>
    <xf numFmtId="1" fontId="5" fillId="5" borderId="2" xfId="14" applyNumberFormat="1" applyFont="1" applyFill="1" applyBorder="1" applyProtection="1">
      <alignment horizontal="center" vertical="top" shrinkToFit="1"/>
    </xf>
    <xf numFmtId="0" fontId="5" fillId="5" borderId="2" xfId="16" applyNumberFormat="1" applyFont="1" applyFill="1" applyBorder="1" applyProtection="1">
      <alignment horizontal="center" vertical="top" wrapText="1"/>
    </xf>
    <xf numFmtId="4" fontId="5" fillId="5" borderId="2" xfId="17" applyNumberFormat="1" applyFont="1" applyFill="1" applyBorder="1" applyProtection="1">
      <alignment horizontal="right" vertical="top" shrinkToFit="1"/>
    </xf>
    <xf numFmtId="4" fontId="5" fillId="5" borderId="2" xfId="17" applyNumberFormat="1" applyFont="1" applyFill="1" applyBorder="1" applyAlignment="1" applyProtection="1">
      <alignment shrinkToFit="1"/>
    </xf>
    <xf numFmtId="10" fontId="5" fillId="5" borderId="2" xfId="18" applyNumberFormat="1" applyFont="1" applyFill="1" applyBorder="1" applyAlignment="1" applyProtection="1">
      <alignment shrinkToFit="1"/>
    </xf>
    <xf numFmtId="4" fontId="6" fillId="5" borderId="24" xfId="0" applyNumberFormat="1" applyFont="1" applyFill="1" applyBorder="1" applyAlignment="1" applyProtection="1">
      <protection locked="0"/>
    </xf>
    <xf numFmtId="1" fontId="8" fillId="5" borderId="27" xfId="20" applyNumberFormat="1" applyFont="1" applyFill="1" applyBorder="1" applyProtection="1">
      <alignment horizontal="left" vertical="top" shrinkToFit="1"/>
    </xf>
    <xf numFmtId="4" fontId="8" fillId="5" borderId="26" xfId="21" applyNumberFormat="1" applyFont="1" applyFill="1" applyBorder="1" applyProtection="1">
      <alignment horizontal="right" vertical="top" shrinkToFit="1"/>
    </xf>
    <xf numFmtId="4" fontId="8" fillId="5" borderId="26" xfId="21" applyNumberFormat="1" applyFont="1" applyFill="1" applyBorder="1" applyAlignment="1" applyProtection="1">
      <alignment shrinkToFit="1"/>
    </xf>
    <xf numFmtId="10" fontId="8" fillId="5" borderId="26" xfId="22" applyNumberFormat="1" applyFont="1" applyFill="1" applyBorder="1" applyAlignment="1" applyProtection="1">
      <alignment shrinkToFit="1"/>
    </xf>
    <xf numFmtId="10" fontId="8" fillId="5" borderId="28" xfId="22" applyNumberFormat="1" applyFont="1" applyFill="1" applyBorder="1" applyAlignment="1" applyProtection="1">
      <alignment shrinkToFit="1"/>
    </xf>
    <xf numFmtId="4" fontId="8" fillId="5" borderId="29" xfId="2" applyNumberFormat="1" applyFont="1" applyFill="1" applyBorder="1" applyAlignment="1" applyProtection="1"/>
    <xf numFmtId="4" fontId="9" fillId="5" borderId="30" xfId="0" applyNumberFormat="1" applyFont="1" applyFill="1" applyBorder="1" applyAlignment="1" applyProtection="1">
      <protection locked="0"/>
    </xf>
    <xf numFmtId="1" fontId="8" fillId="5" borderId="25" xfId="19" applyNumberFormat="1" applyFont="1" applyFill="1" applyBorder="1" applyProtection="1">
      <alignment horizontal="left" vertical="top" shrinkToFit="1"/>
    </xf>
    <xf numFmtId="1" fontId="8" fillId="5" borderId="26" xfId="19" applyFont="1" applyFill="1" applyBorder="1">
      <alignment horizontal="left" vertical="top" shrinkToFit="1"/>
    </xf>
    <xf numFmtId="0" fontId="5" fillId="5" borderId="13" xfId="11" applyNumberFormat="1" applyFont="1" applyFill="1" applyBorder="1" applyProtection="1">
      <alignment horizontal="center" vertical="center" wrapText="1"/>
    </xf>
    <xf numFmtId="0" fontId="5" fillId="5" borderId="13" xfId="11" applyFont="1" applyFill="1" applyBorder="1">
      <alignment horizontal="center" vertical="center" wrapText="1"/>
    </xf>
    <xf numFmtId="0" fontId="5" fillId="5" borderId="12" xfId="6" applyNumberFormat="1" applyFont="1" applyFill="1" applyBorder="1" applyProtection="1">
      <alignment horizontal="center" vertical="center" wrapText="1"/>
    </xf>
    <xf numFmtId="0" fontId="5" fillId="5" borderId="22" xfId="6" applyFont="1" applyFill="1" applyBorder="1">
      <alignment horizontal="center" vertical="center" wrapText="1"/>
    </xf>
    <xf numFmtId="0" fontId="5" fillId="5" borderId="13" xfId="7" applyNumberFormat="1" applyFont="1" applyFill="1" applyBorder="1" applyProtection="1">
      <alignment horizontal="center" vertical="center" wrapText="1"/>
    </xf>
    <xf numFmtId="0" fontId="5" fillId="5" borderId="2" xfId="7" applyFont="1" applyFill="1" applyBorder="1">
      <alignment horizontal="center" vertical="center" wrapText="1"/>
    </xf>
    <xf numFmtId="0" fontId="5" fillId="5" borderId="13" xfId="8" applyNumberFormat="1" applyFont="1" applyFill="1" applyBorder="1" applyProtection="1">
      <alignment horizontal="center" vertical="center" wrapText="1"/>
    </xf>
    <xf numFmtId="0" fontId="5" fillId="5" borderId="2" xfId="8" applyFont="1" applyFill="1" applyBorder="1">
      <alignment horizontal="center" vertical="center" wrapText="1"/>
    </xf>
    <xf numFmtId="0" fontId="5" fillId="5" borderId="13" xfId="9" applyNumberFormat="1" applyFont="1" applyFill="1" applyBorder="1" applyProtection="1">
      <alignment horizontal="center" vertical="center" wrapText="1"/>
    </xf>
    <xf numFmtId="0" fontId="5" fillId="5" borderId="2" xfId="9" applyFont="1" applyFill="1" applyBorder="1">
      <alignment horizontal="center" vertical="center" wrapText="1"/>
    </xf>
    <xf numFmtId="0" fontId="5" fillId="5" borderId="13" xfId="10" applyNumberFormat="1" applyFont="1" applyFill="1" applyBorder="1" applyProtection="1">
      <alignment horizontal="center" vertical="center" wrapText="1"/>
    </xf>
    <xf numFmtId="0" fontId="5" fillId="5" borderId="2" xfId="10" applyFont="1" applyFill="1" applyBorder="1">
      <alignment horizontal="center" vertical="center" wrapText="1"/>
    </xf>
    <xf numFmtId="0" fontId="5" fillId="5" borderId="13" xfId="12" applyNumberFormat="1" applyFont="1" applyFill="1" applyBorder="1" applyProtection="1">
      <alignment horizontal="center" vertical="center" wrapText="1"/>
    </xf>
    <xf numFmtId="0" fontId="5" fillId="5" borderId="2" xfId="12" applyFont="1" applyFill="1" applyBorder="1">
      <alignment horizontal="center" vertical="center" wrapText="1"/>
    </xf>
    <xf numFmtId="0" fontId="5" fillId="5" borderId="1" xfId="5" applyNumberFormat="1" applyFont="1" applyFill="1" applyBorder="1" applyAlignment="1" applyProtection="1">
      <alignment horizontal="right"/>
    </xf>
    <xf numFmtId="0" fontId="5" fillId="5" borderId="13" xfId="11" applyNumberFormat="1" applyFont="1" applyFill="1" applyBorder="1" applyAlignment="1" applyProtection="1">
      <alignment horizontal="center" vertical="center" wrapText="1"/>
    </xf>
    <xf numFmtId="0" fontId="5" fillId="5" borderId="13" xfId="11" applyFont="1" applyFill="1" applyBorder="1" applyAlignment="1">
      <alignment horizontal="center" vertical="center" wrapText="1"/>
    </xf>
    <xf numFmtId="0" fontId="5" fillId="5" borderId="13" xfId="12" applyNumberFormat="1" applyFont="1" applyFill="1" applyBorder="1" applyAlignment="1" applyProtection="1">
      <alignment horizontal="center" vertical="center" wrapText="1"/>
    </xf>
    <xf numFmtId="0" fontId="5" fillId="5" borderId="2" xfId="12" applyFont="1" applyFill="1" applyBorder="1" applyAlignment="1">
      <alignment horizontal="center" vertical="center" wrapText="1"/>
    </xf>
    <xf numFmtId="0" fontId="5" fillId="5" borderId="1" xfId="1" applyNumberFormat="1" applyFont="1" applyFill="1" applyProtection="1">
      <alignment horizontal="left" wrapText="1"/>
    </xf>
    <xf numFmtId="0" fontId="5" fillId="5" borderId="1" xfId="1" applyFont="1" applyFill="1">
      <alignment horizontal="left" wrapText="1"/>
    </xf>
    <xf numFmtId="0" fontId="5" fillId="5" borderId="18" xfId="12" applyNumberFormat="1" applyFont="1" applyFill="1" applyBorder="1" applyAlignment="1" applyProtection="1">
      <alignment horizontal="center" vertical="center" wrapText="1"/>
    </xf>
    <xf numFmtId="0" fontId="5" fillId="5" borderId="5" xfId="12" applyNumberFormat="1" applyFont="1" applyFill="1" applyBorder="1" applyAlignment="1" applyProtection="1">
      <alignment horizontal="center" vertical="center" wrapText="1"/>
    </xf>
    <xf numFmtId="49" fontId="7" fillId="5" borderId="21" xfId="0" applyNumberFormat="1" applyFont="1" applyFill="1" applyBorder="1" applyAlignment="1" applyProtection="1">
      <alignment horizontal="center" vertical="center" wrapText="1"/>
      <protection locked="0"/>
    </xf>
    <xf numFmtId="49" fontId="7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11" fillId="5" borderId="1" xfId="1" applyNumberFormat="1" applyFont="1" applyFill="1" applyAlignment="1" applyProtection="1">
      <alignment horizontal="center" vertical="center" wrapText="1"/>
    </xf>
    <xf numFmtId="0" fontId="5" fillId="5" borderId="19" xfId="11" applyFont="1" applyFill="1" applyBorder="1" applyAlignment="1">
      <alignment horizontal="center" vertical="center" wrapText="1"/>
    </xf>
    <xf numFmtId="0" fontId="5" fillId="5" borderId="14" xfId="11" applyNumberFormat="1" applyFont="1" applyFill="1" applyBorder="1" applyAlignment="1" applyProtection="1">
      <alignment horizontal="center" vertical="center" wrapText="1"/>
    </xf>
    <xf numFmtId="0" fontId="5" fillId="5" borderId="15" xfId="11" applyNumberFormat="1" applyFont="1" applyFill="1" applyBorder="1" applyAlignment="1" applyProtection="1">
      <alignment horizontal="center" vertical="center" wrapText="1"/>
    </xf>
    <xf numFmtId="0" fontId="5" fillId="5" borderId="16" xfId="11" applyNumberFormat="1" applyFont="1" applyFill="1" applyBorder="1" applyAlignment="1" applyProtection="1">
      <alignment horizontal="center" vertical="center" wrapText="1"/>
    </xf>
    <xf numFmtId="0" fontId="5" fillId="5" borderId="7" xfId="11" applyNumberFormat="1" applyFont="1" applyFill="1" applyBorder="1" applyAlignment="1" applyProtection="1">
      <alignment horizontal="center" vertical="center" wrapText="1"/>
    </xf>
    <xf numFmtId="0" fontId="5" fillId="5" borderId="8" xfId="11" applyNumberFormat="1" applyFont="1" applyFill="1" applyBorder="1" applyAlignment="1" applyProtection="1">
      <alignment horizontal="center" vertical="center" wrapText="1"/>
    </xf>
    <xf numFmtId="0" fontId="5" fillId="5" borderId="9" xfId="11" applyNumberFormat="1" applyFont="1" applyFill="1" applyBorder="1" applyAlignment="1" applyProtection="1">
      <alignment horizontal="center" vertical="center" wrapText="1"/>
    </xf>
    <xf numFmtId="49" fontId="5" fillId="5" borderId="20" xfId="2" applyNumberFormat="1" applyFont="1" applyFill="1" applyBorder="1" applyAlignment="1" applyProtection="1">
      <alignment horizontal="center" vertical="center" wrapText="1"/>
    </xf>
    <xf numFmtId="49" fontId="5" fillId="5" borderId="11" xfId="2" applyNumberFormat="1" applyFont="1" applyFill="1" applyBorder="1" applyAlignment="1" applyProtection="1">
      <alignment horizontal="center" vertical="center" wrapText="1"/>
    </xf>
    <xf numFmtId="49" fontId="10" fillId="5" borderId="20" xfId="0" applyNumberFormat="1" applyFont="1" applyFill="1" applyBorder="1" applyAlignment="1" applyProtection="1">
      <alignment horizontal="center" vertical="center" wrapText="1"/>
      <protection locked="0"/>
    </xf>
    <xf numFmtId="49" fontId="10" fillId="5" borderId="11" xfId="0" applyNumberFormat="1" applyFont="1" applyFill="1" applyBorder="1" applyAlignment="1" applyProtection="1">
      <alignment horizontal="center" vertical="center" wrapText="1"/>
      <protection locked="0"/>
    </xf>
  </cellXfs>
  <cellStyles count="32">
    <cellStyle name="br" xfId="25"/>
    <cellStyle name="col" xfId="24"/>
    <cellStyle name="style0" xfId="26"/>
    <cellStyle name="td" xfId="27"/>
    <cellStyle name="tr" xfId="23"/>
    <cellStyle name="xl21" xfId="28"/>
    <cellStyle name="xl22" xfId="6"/>
    <cellStyle name="xl23" xfId="14"/>
    <cellStyle name="xl24" xfId="2"/>
    <cellStyle name="xl25" xfId="7"/>
    <cellStyle name="xl26" xfId="16"/>
    <cellStyle name="xl27" xfId="8"/>
    <cellStyle name="xl28" xfId="9"/>
    <cellStyle name="xl29" xfId="10"/>
    <cellStyle name="xl30" xfId="12"/>
    <cellStyle name="xl31" xfId="11"/>
    <cellStyle name="xl32" xfId="19"/>
    <cellStyle name="xl33" xfId="20"/>
    <cellStyle name="xl34" xfId="29"/>
    <cellStyle name="xl35" xfId="21"/>
    <cellStyle name="xl36" xfId="1"/>
    <cellStyle name="xl37" xfId="13"/>
    <cellStyle name="xl38" xfId="30"/>
    <cellStyle name="xl39" xfId="22"/>
    <cellStyle name="xl40" xfId="3"/>
    <cellStyle name="xl41" xfId="4"/>
    <cellStyle name="xl42" xfId="5"/>
    <cellStyle name="xl43" xfId="31"/>
    <cellStyle name="xl44" xfId="15"/>
    <cellStyle name="xl45" xfId="17"/>
    <cellStyle name="xl46" xfId="1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6"/>
  <sheetViews>
    <sheetView showGridLines="0" showZeros="0" tabSelected="1" topLeftCell="B1" zoomScaleNormal="100" zoomScaleSheetLayoutView="100" workbookViewId="0">
      <pane ySplit="5" topLeftCell="A6" activePane="bottomLeft" state="frozen"/>
      <selection pane="bottomLeft" activeCell="B4" sqref="A4:AM36"/>
    </sheetView>
  </sheetViews>
  <sheetFormatPr defaultRowHeight="13.8" outlineLevelRow="5" x14ac:dyDescent="0.25"/>
  <cols>
    <col min="1" max="1" width="8.88671875" style="2" hidden="1"/>
    <col min="2" max="2" width="46.44140625" style="2" customWidth="1"/>
    <col min="3" max="3" width="21.109375" style="2" customWidth="1"/>
    <col min="4" max="15" width="8.88671875" style="2" hidden="1"/>
    <col min="16" max="16" width="12.77734375" style="2" customWidth="1"/>
    <col min="17" max="17" width="8.88671875" style="2" hidden="1"/>
    <col min="18" max="18" width="11.6640625" style="2" customWidth="1"/>
    <col min="19" max="26" width="8.88671875" style="2" hidden="1"/>
    <col min="27" max="27" width="13.77734375" style="2" customWidth="1"/>
    <col min="28" max="31" width="8.88671875" style="2" hidden="1"/>
    <col min="32" max="32" width="10.44140625" style="2" customWidth="1"/>
    <col min="33" max="36" width="8.88671875" style="2" hidden="1" customWidth="1"/>
    <col min="37" max="37" width="12" style="2" customWidth="1"/>
    <col min="38" max="38" width="12.109375" style="2" customWidth="1"/>
    <col min="39" max="39" width="10.6640625" style="2" customWidth="1"/>
    <col min="40" max="16384" width="8.88671875" style="2"/>
  </cols>
  <sheetData>
    <row r="1" spans="1:39" ht="14.55" customHeight="1" x14ac:dyDescent="0.25">
      <c r="A1" s="56"/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1"/>
    </row>
    <row r="2" spans="1:39" ht="31.2" customHeight="1" x14ac:dyDescent="0.25">
      <c r="A2" s="62" t="s">
        <v>77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</row>
    <row r="3" spans="1:39" ht="23.4" customHeight="1" thickBot="1" x14ac:dyDescent="0.3">
      <c r="A3" s="51" t="s">
        <v>0</v>
      </c>
      <c r="B3" s="51"/>
      <c r="C3" s="51"/>
      <c r="D3" s="51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</row>
    <row r="4" spans="1:39" ht="30" customHeight="1" x14ac:dyDescent="0.25">
      <c r="A4" s="39" t="s">
        <v>1</v>
      </c>
      <c r="B4" s="41" t="s">
        <v>2</v>
      </c>
      <c r="C4" s="43" t="s">
        <v>3</v>
      </c>
      <c r="D4" s="45" t="s">
        <v>1</v>
      </c>
      <c r="E4" s="47" t="s">
        <v>1</v>
      </c>
      <c r="F4" s="37" t="s">
        <v>4</v>
      </c>
      <c r="G4" s="38"/>
      <c r="H4" s="38"/>
      <c r="I4" s="37" t="s">
        <v>5</v>
      </c>
      <c r="J4" s="38"/>
      <c r="K4" s="38"/>
      <c r="L4" s="49" t="s">
        <v>1</v>
      </c>
      <c r="M4" s="49" t="s">
        <v>1</v>
      </c>
      <c r="N4" s="49" t="s">
        <v>1</v>
      </c>
      <c r="O4" s="49" t="s">
        <v>1</v>
      </c>
      <c r="P4" s="54" t="s">
        <v>75</v>
      </c>
      <c r="Q4" s="54" t="s">
        <v>1</v>
      </c>
      <c r="R4" s="54" t="s">
        <v>76</v>
      </c>
      <c r="S4" s="54" t="s">
        <v>1</v>
      </c>
      <c r="T4" s="54" t="s">
        <v>1</v>
      </c>
      <c r="U4" s="54" t="s">
        <v>1</v>
      </c>
      <c r="V4" s="54" t="s">
        <v>1</v>
      </c>
      <c r="W4" s="54" t="s">
        <v>1</v>
      </c>
      <c r="X4" s="54" t="s">
        <v>1</v>
      </c>
      <c r="Y4" s="64" t="s">
        <v>72</v>
      </c>
      <c r="Z4" s="65"/>
      <c r="AA4" s="66"/>
      <c r="AB4" s="52" t="s">
        <v>6</v>
      </c>
      <c r="AC4" s="53"/>
      <c r="AD4" s="53"/>
      <c r="AE4" s="9" t="s">
        <v>1</v>
      </c>
      <c r="AF4" s="58" t="s">
        <v>71</v>
      </c>
      <c r="AG4" s="52" t="s">
        <v>7</v>
      </c>
      <c r="AH4" s="53"/>
      <c r="AI4" s="52" t="s">
        <v>8</v>
      </c>
      <c r="AJ4" s="63"/>
      <c r="AK4" s="70" t="s">
        <v>70</v>
      </c>
      <c r="AL4" s="72" t="s">
        <v>73</v>
      </c>
      <c r="AM4" s="60" t="s">
        <v>74</v>
      </c>
    </row>
    <row r="5" spans="1:39" ht="60.6" customHeight="1" x14ac:dyDescent="0.25">
      <c r="A5" s="40"/>
      <c r="B5" s="42"/>
      <c r="C5" s="44"/>
      <c r="D5" s="46"/>
      <c r="E5" s="48"/>
      <c r="F5" s="10" t="s">
        <v>1</v>
      </c>
      <c r="G5" s="10" t="s">
        <v>1</v>
      </c>
      <c r="H5" s="10" t="s">
        <v>1</v>
      </c>
      <c r="I5" s="10" t="s">
        <v>1</v>
      </c>
      <c r="J5" s="10" t="s">
        <v>1</v>
      </c>
      <c r="K5" s="10" t="s">
        <v>1</v>
      </c>
      <c r="L5" s="50"/>
      <c r="M5" s="50"/>
      <c r="N5" s="50"/>
      <c r="O5" s="50"/>
      <c r="P5" s="55"/>
      <c r="Q5" s="55"/>
      <c r="R5" s="55"/>
      <c r="S5" s="55"/>
      <c r="T5" s="55"/>
      <c r="U5" s="55"/>
      <c r="V5" s="55"/>
      <c r="W5" s="55"/>
      <c r="X5" s="55"/>
      <c r="Y5" s="67"/>
      <c r="Z5" s="68"/>
      <c r="AA5" s="69"/>
      <c r="AB5" s="11" t="s">
        <v>1</v>
      </c>
      <c r="AC5" s="11" t="s">
        <v>1</v>
      </c>
      <c r="AD5" s="11" t="s">
        <v>1</v>
      </c>
      <c r="AE5" s="11"/>
      <c r="AF5" s="59"/>
      <c r="AG5" s="11" t="s">
        <v>1</v>
      </c>
      <c r="AH5" s="11" t="s">
        <v>1</v>
      </c>
      <c r="AI5" s="11" t="s">
        <v>1</v>
      </c>
      <c r="AJ5" s="3" t="s">
        <v>1</v>
      </c>
      <c r="AK5" s="71"/>
      <c r="AL5" s="73"/>
      <c r="AM5" s="61"/>
    </row>
    <row r="6" spans="1:39" s="4" customFormat="1" x14ac:dyDescent="0.25">
      <c r="A6" s="12" t="s">
        <v>9</v>
      </c>
      <c r="B6" s="13" t="s">
        <v>10</v>
      </c>
      <c r="C6" s="14" t="s">
        <v>9</v>
      </c>
      <c r="D6" s="14"/>
      <c r="E6" s="14"/>
      <c r="F6" s="15"/>
      <c r="G6" s="14"/>
      <c r="H6" s="14"/>
      <c r="I6" s="14"/>
      <c r="J6" s="14"/>
      <c r="K6" s="14"/>
      <c r="L6" s="14"/>
      <c r="M6" s="14"/>
      <c r="N6" s="14"/>
      <c r="O6" s="16">
        <v>0</v>
      </c>
      <c r="P6" s="17">
        <v>454454</v>
      </c>
      <c r="Q6" s="17">
        <v>34903.449999999997</v>
      </c>
      <c r="R6" s="17">
        <v>489357.45</v>
      </c>
      <c r="S6" s="17">
        <v>489357.45</v>
      </c>
      <c r="T6" s="17">
        <v>489357.45</v>
      </c>
      <c r="U6" s="17">
        <v>0</v>
      </c>
      <c r="V6" s="17">
        <v>0</v>
      </c>
      <c r="W6" s="17">
        <v>0</v>
      </c>
      <c r="X6" s="17">
        <v>0</v>
      </c>
      <c r="Y6" s="17">
        <v>0</v>
      </c>
      <c r="Z6" s="17">
        <v>256558.41</v>
      </c>
      <c r="AA6" s="17">
        <v>256558.41</v>
      </c>
      <c r="AB6" s="17">
        <v>0</v>
      </c>
      <c r="AC6" s="17">
        <v>256558.41</v>
      </c>
      <c r="AD6" s="17">
        <v>256558.41</v>
      </c>
      <c r="AE6" s="17">
        <v>256558.41</v>
      </c>
      <c r="AF6" s="18">
        <v>0.52427608898158184</v>
      </c>
      <c r="AG6" s="17">
        <v>232799.04</v>
      </c>
      <c r="AH6" s="18">
        <v>0.52427608898158184</v>
      </c>
      <c r="AI6" s="17">
        <v>0</v>
      </c>
      <c r="AJ6" s="7"/>
      <c r="AK6" s="5">
        <f>AK7+AK9+AK11+AK21+AK23+AK25</f>
        <v>296464.3</v>
      </c>
      <c r="AL6" s="5">
        <f>AL7+AL9+AL11+AL21+AL23+AL25</f>
        <v>394462</v>
      </c>
      <c r="AM6" s="19">
        <f>SUM(AL6/AK6*100)</f>
        <v>133.05548087914804</v>
      </c>
    </row>
    <row r="7" spans="1:39" s="4" customFormat="1" outlineLevel="1" x14ac:dyDescent="0.25">
      <c r="A7" s="12" t="s">
        <v>11</v>
      </c>
      <c r="B7" s="13" t="s">
        <v>12</v>
      </c>
      <c r="C7" s="14" t="s">
        <v>11</v>
      </c>
      <c r="D7" s="14"/>
      <c r="E7" s="14"/>
      <c r="F7" s="15"/>
      <c r="G7" s="14"/>
      <c r="H7" s="14"/>
      <c r="I7" s="14"/>
      <c r="J7" s="14"/>
      <c r="K7" s="14"/>
      <c r="L7" s="14"/>
      <c r="M7" s="14"/>
      <c r="N7" s="14"/>
      <c r="O7" s="16">
        <v>0</v>
      </c>
      <c r="P7" s="17">
        <v>34454</v>
      </c>
      <c r="Q7" s="17">
        <v>0</v>
      </c>
      <c r="R7" s="17">
        <v>34454</v>
      </c>
      <c r="S7" s="17">
        <v>34454</v>
      </c>
      <c r="T7" s="17">
        <v>34454</v>
      </c>
      <c r="U7" s="17">
        <v>0</v>
      </c>
      <c r="V7" s="17">
        <v>0</v>
      </c>
      <c r="W7" s="17">
        <v>0</v>
      </c>
      <c r="X7" s="17">
        <v>0</v>
      </c>
      <c r="Y7" s="17">
        <v>0</v>
      </c>
      <c r="Z7" s="17">
        <v>17485.89</v>
      </c>
      <c r="AA7" s="17">
        <v>17485.89</v>
      </c>
      <c r="AB7" s="17">
        <v>0</v>
      </c>
      <c r="AC7" s="17">
        <v>17485.89</v>
      </c>
      <c r="AD7" s="17">
        <v>17485.89</v>
      </c>
      <c r="AE7" s="17">
        <v>17485.89</v>
      </c>
      <c r="AF7" s="18">
        <v>0.50751407674000115</v>
      </c>
      <c r="AG7" s="17">
        <v>16968.11</v>
      </c>
      <c r="AH7" s="18">
        <v>0.50751407674000115</v>
      </c>
      <c r="AI7" s="17">
        <v>0</v>
      </c>
      <c r="AJ7" s="7"/>
      <c r="AK7" s="5">
        <f>AK8</f>
        <v>22000</v>
      </c>
      <c r="AL7" s="5">
        <f>AL8</f>
        <v>28462</v>
      </c>
      <c r="AM7" s="19">
        <f t="shared" ref="AM7:AM36" si="0">SUM(AL7/AK7*100)</f>
        <v>129.37272727272727</v>
      </c>
    </row>
    <row r="8" spans="1:39" outlineLevel="3" x14ac:dyDescent="0.25">
      <c r="A8" s="20" t="s">
        <v>13</v>
      </c>
      <c r="B8" s="21" t="s">
        <v>14</v>
      </c>
      <c r="C8" s="22" t="s">
        <v>13</v>
      </c>
      <c r="D8" s="22"/>
      <c r="E8" s="22"/>
      <c r="F8" s="23"/>
      <c r="G8" s="22"/>
      <c r="H8" s="22"/>
      <c r="I8" s="22"/>
      <c r="J8" s="22"/>
      <c r="K8" s="22"/>
      <c r="L8" s="22"/>
      <c r="M8" s="22"/>
      <c r="N8" s="22"/>
      <c r="O8" s="24">
        <v>0</v>
      </c>
      <c r="P8" s="25">
        <v>34454</v>
      </c>
      <c r="Q8" s="25">
        <v>0</v>
      </c>
      <c r="R8" s="25">
        <v>34454</v>
      </c>
      <c r="S8" s="25">
        <v>34454</v>
      </c>
      <c r="T8" s="25">
        <v>34454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17485.89</v>
      </c>
      <c r="AA8" s="25">
        <v>17485.89</v>
      </c>
      <c r="AB8" s="25">
        <v>0</v>
      </c>
      <c r="AC8" s="25">
        <v>17485.89</v>
      </c>
      <c r="AD8" s="25">
        <v>17485.89</v>
      </c>
      <c r="AE8" s="25">
        <v>17485.89</v>
      </c>
      <c r="AF8" s="26">
        <v>0.50751407674000115</v>
      </c>
      <c r="AG8" s="25">
        <v>16968.11</v>
      </c>
      <c r="AH8" s="26">
        <v>0.50751407674000115</v>
      </c>
      <c r="AI8" s="25">
        <v>0</v>
      </c>
      <c r="AJ8" s="8"/>
      <c r="AK8" s="6">
        <v>22000</v>
      </c>
      <c r="AL8" s="6">
        <v>28462</v>
      </c>
      <c r="AM8" s="27">
        <f t="shared" si="0"/>
        <v>129.37272727272727</v>
      </c>
    </row>
    <row r="9" spans="1:39" s="4" customFormat="1" outlineLevel="1" x14ac:dyDescent="0.25">
      <c r="A9" s="12" t="s">
        <v>15</v>
      </c>
      <c r="B9" s="13" t="s">
        <v>16</v>
      </c>
      <c r="C9" s="14" t="s">
        <v>15</v>
      </c>
      <c r="D9" s="14"/>
      <c r="E9" s="14"/>
      <c r="F9" s="15"/>
      <c r="G9" s="14"/>
      <c r="H9" s="14"/>
      <c r="I9" s="14"/>
      <c r="J9" s="14"/>
      <c r="K9" s="14"/>
      <c r="L9" s="14"/>
      <c r="M9" s="14"/>
      <c r="N9" s="14"/>
      <c r="O9" s="16">
        <v>0</v>
      </c>
      <c r="P9" s="17">
        <v>38000</v>
      </c>
      <c r="Q9" s="17">
        <v>0</v>
      </c>
      <c r="R9" s="17">
        <v>38000</v>
      </c>
      <c r="S9" s="17">
        <v>38000</v>
      </c>
      <c r="T9" s="17">
        <v>38000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21144.48</v>
      </c>
      <c r="AA9" s="17">
        <v>21144.48</v>
      </c>
      <c r="AB9" s="17">
        <v>0</v>
      </c>
      <c r="AC9" s="17">
        <v>21144.48</v>
      </c>
      <c r="AD9" s="17">
        <v>21144.48</v>
      </c>
      <c r="AE9" s="17">
        <v>21144.48</v>
      </c>
      <c r="AF9" s="18">
        <v>0.5564336842105263</v>
      </c>
      <c r="AG9" s="17">
        <v>16855.52</v>
      </c>
      <c r="AH9" s="18">
        <v>0.5564336842105263</v>
      </c>
      <c r="AI9" s="17">
        <v>0</v>
      </c>
      <c r="AJ9" s="7"/>
      <c r="AK9" s="5">
        <f>AK10</f>
        <v>21144.48</v>
      </c>
      <c r="AL9" s="5">
        <f>AL10</f>
        <v>21000</v>
      </c>
      <c r="AM9" s="19">
        <f t="shared" si="0"/>
        <v>99.316701096456384</v>
      </c>
    </row>
    <row r="10" spans="1:39" ht="26.4" outlineLevel="3" x14ac:dyDescent="0.25">
      <c r="A10" s="20" t="s">
        <v>17</v>
      </c>
      <c r="B10" s="21" t="s">
        <v>18</v>
      </c>
      <c r="C10" s="22" t="s">
        <v>17</v>
      </c>
      <c r="D10" s="22"/>
      <c r="E10" s="22"/>
      <c r="F10" s="23"/>
      <c r="G10" s="22"/>
      <c r="H10" s="22"/>
      <c r="I10" s="22"/>
      <c r="J10" s="22"/>
      <c r="K10" s="22"/>
      <c r="L10" s="22"/>
      <c r="M10" s="22"/>
      <c r="N10" s="22"/>
      <c r="O10" s="24">
        <v>0</v>
      </c>
      <c r="P10" s="25">
        <v>38000</v>
      </c>
      <c r="Q10" s="25">
        <v>0</v>
      </c>
      <c r="R10" s="25">
        <v>38000</v>
      </c>
      <c r="S10" s="25">
        <v>38000</v>
      </c>
      <c r="T10" s="25">
        <v>38000</v>
      </c>
      <c r="U10" s="25">
        <v>0</v>
      </c>
      <c r="V10" s="25">
        <v>0</v>
      </c>
      <c r="W10" s="25">
        <v>0</v>
      </c>
      <c r="X10" s="25">
        <v>0</v>
      </c>
      <c r="Y10" s="25">
        <v>0</v>
      </c>
      <c r="Z10" s="25">
        <v>21144.48</v>
      </c>
      <c r="AA10" s="25">
        <v>21144.48</v>
      </c>
      <c r="AB10" s="25">
        <v>0</v>
      </c>
      <c r="AC10" s="25">
        <v>21144.48</v>
      </c>
      <c r="AD10" s="25">
        <v>21144.48</v>
      </c>
      <c r="AE10" s="25">
        <v>21144.48</v>
      </c>
      <c r="AF10" s="26">
        <v>0.5564336842105263</v>
      </c>
      <c r="AG10" s="25">
        <v>16855.52</v>
      </c>
      <c r="AH10" s="26">
        <v>0.5564336842105263</v>
      </c>
      <c r="AI10" s="25">
        <v>0</v>
      </c>
      <c r="AJ10" s="8"/>
      <c r="AK10" s="6">
        <v>21144.48</v>
      </c>
      <c r="AL10" s="6">
        <v>21000</v>
      </c>
      <c r="AM10" s="27">
        <f t="shared" si="0"/>
        <v>99.316701096456384</v>
      </c>
    </row>
    <row r="11" spans="1:39" s="4" customFormat="1" outlineLevel="1" x14ac:dyDescent="0.25">
      <c r="A11" s="12" t="s">
        <v>19</v>
      </c>
      <c r="B11" s="13" t="s">
        <v>20</v>
      </c>
      <c r="C11" s="14" t="s">
        <v>19</v>
      </c>
      <c r="D11" s="14"/>
      <c r="E11" s="14"/>
      <c r="F11" s="15"/>
      <c r="G11" s="14"/>
      <c r="H11" s="14"/>
      <c r="I11" s="14"/>
      <c r="J11" s="14"/>
      <c r="K11" s="14"/>
      <c r="L11" s="14"/>
      <c r="M11" s="14"/>
      <c r="N11" s="14"/>
      <c r="O11" s="16">
        <v>0</v>
      </c>
      <c r="P11" s="17">
        <v>371000</v>
      </c>
      <c r="Q11" s="17">
        <v>0</v>
      </c>
      <c r="R11" s="17">
        <v>371000</v>
      </c>
      <c r="S11" s="17">
        <v>371000</v>
      </c>
      <c r="T11" s="17">
        <v>371000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217928.04</v>
      </c>
      <c r="AA11" s="17">
        <v>217928.04</v>
      </c>
      <c r="AB11" s="17">
        <v>0</v>
      </c>
      <c r="AC11" s="17">
        <v>217928.04</v>
      </c>
      <c r="AD11" s="17">
        <v>217928.04</v>
      </c>
      <c r="AE11" s="17">
        <v>217928.04</v>
      </c>
      <c r="AF11" s="18">
        <v>0.5874071159029649</v>
      </c>
      <c r="AG11" s="17">
        <v>153071.96</v>
      </c>
      <c r="AH11" s="18">
        <v>0.5874071159029649</v>
      </c>
      <c r="AI11" s="17">
        <v>0</v>
      </c>
      <c r="AJ11" s="7"/>
      <c r="AK11" s="5">
        <f>AK12+AK15</f>
        <v>252319.82</v>
      </c>
      <c r="AL11" s="5">
        <f>AL12+AL15</f>
        <v>334000</v>
      </c>
      <c r="AM11" s="19">
        <f t="shared" si="0"/>
        <v>132.37168606096819</v>
      </c>
    </row>
    <row r="12" spans="1:39" s="4" customFormat="1" outlineLevel="3" x14ac:dyDescent="0.25">
      <c r="A12" s="12" t="s">
        <v>21</v>
      </c>
      <c r="B12" s="13" t="s">
        <v>22</v>
      </c>
      <c r="C12" s="14" t="s">
        <v>21</v>
      </c>
      <c r="D12" s="14"/>
      <c r="E12" s="14"/>
      <c r="F12" s="15"/>
      <c r="G12" s="14"/>
      <c r="H12" s="14"/>
      <c r="I12" s="14"/>
      <c r="J12" s="14"/>
      <c r="K12" s="14"/>
      <c r="L12" s="14"/>
      <c r="M12" s="14"/>
      <c r="N12" s="14"/>
      <c r="O12" s="16">
        <v>0</v>
      </c>
      <c r="P12" s="17">
        <v>54000</v>
      </c>
      <c r="Q12" s="17">
        <v>0</v>
      </c>
      <c r="R12" s="17">
        <v>54000</v>
      </c>
      <c r="S12" s="17">
        <v>54000</v>
      </c>
      <c r="T12" s="17">
        <v>54000</v>
      </c>
      <c r="U12" s="17">
        <v>0</v>
      </c>
      <c r="V12" s="17">
        <v>0</v>
      </c>
      <c r="W12" s="17">
        <v>0</v>
      </c>
      <c r="X12" s="17">
        <v>0</v>
      </c>
      <c r="Y12" s="17">
        <v>0</v>
      </c>
      <c r="Z12" s="17">
        <v>46695.81</v>
      </c>
      <c r="AA12" s="17">
        <v>46695.81</v>
      </c>
      <c r="AB12" s="17">
        <v>0</v>
      </c>
      <c r="AC12" s="17">
        <v>46695.81</v>
      </c>
      <c r="AD12" s="17">
        <v>46695.81</v>
      </c>
      <c r="AE12" s="17">
        <v>46695.81</v>
      </c>
      <c r="AF12" s="18">
        <v>0.86473722222222227</v>
      </c>
      <c r="AG12" s="17">
        <v>7304.19</v>
      </c>
      <c r="AH12" s="18">
        <v>0.86473722222222227</v>
      </c>
      <c r="AI12" s="17">
        <v>0</v>
      </c>
      <c r="AJ12" s="7"/>
      <c r="AK12" s="5">
        <f>AK13+AK14</f>
        <v>53311.68</v>
      </c>
      <c r="AL12" s="5">
        <f>AL13+AL14</f>
        <v>63000</v>
      </c>
      <c r="AM12" s="19">
        <f t="shared" si="0"/>
        <v>118.17297822916105</v>
      </c>
    </row>
    <row r="13" spans="1:39" ht="39.6" outlineLevel="5" x14ac:dyDescent="0.25">
      <c r="A13" s="20" t="s">
        <v>50</v>
      </c>
      <c r="B13" s="21" t="s">
        <v>51</v>
      </c>
      <c r="C13" s="22" t="s">
        <v>50</v>
      </c>
      <c r="D13" s="22"/>
      <c r="E13" s="22"/>
      <c r="F13" s="23"/>
      <c r="G13" s="22"/>
      <c r="H13" s="22"/>
      <c r="I13" s="22"/>
      <c r="J13" s="22"/>
      <c r="K13" s="22"/>
      <c r="L13" s="22"/>
      <c r="M13" s="22"/>
      <c r="N13" s="22"/>
      <c r="O13" s="24">
        <v>0</v>
      </c>
      <c r="P13" s="25">
        <v>54000</v>
      </c>
      <c r="Q13" s="25">
        <v>-311.68</v>
      </c>
      <c r="R13" s="25">
        <v>53688.32</v>
      </c>
      <c r="S13" s="25">
        <v>53688.32</v>
      </c>
      <c r="T13" s="25">
        <v>53688.32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46384.13</v>
      </c>
      <c r="AA13" s="25">
        <v>46384.13</v>
      </c>
      <c r="AB13" s="25">
        <v>0</v>
      </c>
      <c r="AC13" s="25">
        <v>46384.13</v>
      </c>
      <c r="AD13" s="25">
        <v>46384.13</v>
      </c>
      <c r="AE13" s="25">
        <v>46384.13</v>
      </c>
      <c r="AF13" s="26">
        <v>0.8639519731666031</v>
      </c>
      <c r="AG13" s="25">
        <v>7304.19</v>
      </c>
      <c r="AH13" s="26">
        <v>0.8639519731666031</v>
      </c>
      <c r="AI13" s="25">
        <v>0</v>
      </c>
      <c r="AJ13" s="8"/>
      <c r="AK13" s="6">
        <v>53000</v>
      </c>
      <c r="AL13" s="6">
        <v>63000</v>
      </c>
      <c r="AM13" s="27">
        <f t="shared" si="0"/>
        <v>118.86792452830188</v>
      </c>
    </row>
    <row r="14" spans="1:39" ht="52.8" outlineLevel="5" x14ac:dyDescent="0.25">
      <c r="A14" s="20" t="s">
        <v>52</v>
      </c>
      <c r="B14" s="21" t="s">
        <v>53</v>
      </c>
      <c r="C14" s="22" t="s">
        <v>52</v>
      </c>
      <c r="D14" s="22"/>
      <c r="E14" s="22"/>
      <c r="F14" s="23"/>
      <c r="G14" s="22"/>
      <c r="H14" s="22"/>
      <c r="I14" s="22"/>
      <c r="J14" s="22"/>
      <c r="K14" s="22"/>
      <c r="L14" s="22"/>
      <c r="M14" s="22"/>
      <c r="N14" s="22"/>
      <c r="O14" s="24">
        <v>0</v>
      </c>
      <c r="P14" s="25">
        <v>0</v>
      </c>
      <c r="Q14" s="25">
        <v>311.68</v>
      </c>
      <c r="R14" s="25">
        <v>311.68</v>
      </c>
      <c r="S14" s="25">
        <v>311.68</v>
      </c>
      <c r="T14" s="25">
        <v>311.68</v>
      </c>
      <c r="U14" s="25">
        <v>0</v>
      </c>
      <c r="V14" s="25">
        <v>0</v>
      </c>
      <c r="W14" s="25">
        <v>0</v>
      </c>
      <c r="X14" s="25">
        <v>0</v>
      </c>
      <c r="Y14" s="25">
        <v>0</v>
      </c>
      <c r="Z14" s="25">
        <v>311.68</v>
      </c>
      <c r="AA14" s="25">
        <v>311.68</v>
      </c>
      <c r="AB14" s="25">
        <v>0</v>
      </c>
      <c r="AC14" s="25">
        <v>311.68</v>
      </c>
      <c r="AD14" s="25">
        <v>311.68</v>
      </c>
      <c r="AE14" s="25">
        <v>311.68</v>
      </c>
      <c r="AF14" s="26">
        <v>1</v>
      </c>
      <c r="AG14" s="25">
        <v>0</v>
      </c>
      <c r="AH14" s="26">
        <v>1</v>
      </c>
      <c r="AI14" s="25">
        <v>0</v>
      </c>
      <c r="AJ14" s="8"/>
      <c r="AK14" s="6">
        <v>311.68</v>
      </c>
      <c r="AL14" s="6"/>
      <c r="AM14" s="27">
        <f t="shared" si="0"/>
        <v>0</v>
      </c>
    </row>
    <row r="15" spans="1:39" s="4" customFormat="1" outlineLevel="3" x14ac:dyDescent="0.25">
      <c r="A15" s="12" t="s">
        <v>23</v>
      </c>
      <c r="B15" s="13" t="s">
        <v>24</v>
      </c>
      <c r="C15" s="14" t="s">
        <v>23</v>
      </c>
      <c r="D15" s="14"/>
      <c r="E15" s="14"/>
      <c r="F15" s="15"/>
      <c r="G15" s="14"/>
      <c r="H15" s="14"/>
      <c r="I15" s="14"/>
      <c r="J15" s="14"/>
      <c r="K15" s="14"/>
      <c r="L15" s="14"/>
      <c r="M15" s="14"/>
      <c r="N15" s="14"/>
      <c r="O15" s="16">
        <v>0</v>
      </c>
      <c r="P15" s="17">
        <v>317000</v>
      </c>
      <c r="Q15" s="17">
        <v>0</v>
      </c>
      <c r="R15" s="17">
        <v>317000</v>
      </c>
      <c r="S15" s="17">
        <v>317000</v>
      </c>
      <c r="T15" s="17">
        <v>317000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171232.23</v>
      </c>
      <c r="AA15" s="17">
        <v>171232.23</v>
      </c>
      <c r="AB15" s="17">
        <v>0</v>
      </c>
      <c r="AC15" s="17">
        <v>171232.23</v>
      </c>
      <c r="AD15" s="17">
        <v>171232.23</v>
      </c>
      <c r="AE15" s="17">
        <v>171232.23</v>
      </c>
      <c r="AF15" s="18">
        <v>0.54016476340694008</v>
      </c>
      <c r="AG15" s="17">
        <v>145767.76999999999</v>
      </c>
      <c r="AH15" s="18">
        <v>0.54016476340694008</v>
      </c>
      <c r="AI15" s="17">
        <v>0</v>
      </c>
      <c r="AJ15" s="7"/>
      <c r="AK15" s="5">
        <f>AK16+AK18</f>
        <v>199008.14</v>
      </c>
      <c r="AL15" s="5">
        <f>AL16+AL18</f>
        <v>271000</v>
      </c>
      <c r="AM15" s="19">
        <f t="shared" si="0"/>
        <v>136.1753343355704</v>
      </c>
    </row>
    <row r="16" spans="1:39" s="4" customFormat="1" outlineLevel="4" x14ac:dyDescent="0.25">
      <c r="A16" s="12" t="s">
        <v>25</v>
      </c>
      <c r="B16" s="13" t="s">
        <v>26</v>
      </c>
      <c r="C16" s="14" t="s">
        <v>25</v>
      </c>
      <c r="D16" s="14"/>
      <c r="E16" s="14"/>
      <c r="F16" s="15"/>
      <c r="G16" s="14"/>
      <c r="H16" s="14"/>
      <c r="I16" s="14"/>
      <c r="J16" s="14"/>
      <c r="K16" s="14"/>
      <c r="L16" s="14"/>
      <c r="M16" s="14"/>
      <c r="N16" s="14"/>
      <c r="O16" s="16">
        <v>0</v>
      </c>
      <c r="P16" s="17">
        <v>1000</v>
      </c>
      <c r="Q16" s="17">
        <v>0</v>
      </c>
      <c r="R16" s="17">
        <v>1000</v>
      </c>
      <c r="S16" s="17">
        <v>1000</v>
      </c>
      <c r="T16" s="17">
        <v>1000</v>
      </c>
      <c r="U16" s="17">
        <v>0</v>
      </c>
      <c r="V16" s="17">
        <v>0</v>
      </c>
      <c r="W16" s="17">
        <v>0</v>
      </c>
      <c r="X16" s="17">
        <v>0</v>
      </c>
      <c r="Y16" s="17">
        <v>0</v>
      </c>
      <c r="Z16" s="17">
        <v>192</v>
      </c>
      <c r="AA16" s="17">
        <v>192</v>
      </c>
      <c r="AB16" s="17">
        <v>0</v>
      </c>
      <c r="AC16" s="17">
        <v>192</v>
      </c>
      <c r="AD16" s="17">
        <v>192</v>
      </c>
      <c r="AE16" s="17">
        <v>192</v>
      </c>
      <c r="AF16" s="18">
        <v>0.192</v>
      </c>
      <c r="AG16" s="17">
        <v>808</v>
      </c>
      <c r="AH16" s="18">
        <v>0.192</v>
      </c>
      <c r="AI16" s="17">
        <v>0</v>
      </c>
      <c r="AJ16" s="7"/>
      <c r="AK16" s="5">
        <f>AK17</f>
        <v>192</v>
      </c>
      <c r="AL16" s="5">
        <f>AL17</f>
        <v>0</v>
      </c>
      <c r="AM16" s="19">
        <f t="shared" si="0"/>
        <v>0</v>
      </c>
    </row>
    <row r="17" spans="1:39" ht="39.6" outlineLevel="5" x14ac:dyDescent="0.25">
      <c r="A17" s="20" t="s">
        <v>54</v>
      </c>
      <c r="B17" s="21" t="s">
        <v>55</v>
      </c>
      <c r="C17" s="22" t="s">
        <v>54</v>
      </c>
      <c r="D17" s="22"/>
      <c r="E17" s="22"/>
      <c r="F17" s="23"/>
      <c r="G17" s="22"/>
      <c r="H17" s="22"/>
      <c r="I17" s="22"/>
      <c r="J17" s="22"/>
      <c r="K17" s="22"/>
      <c r="L17" s="22"/>
      <c r="M17" s="22"/>
      <c r="N17" s="22"/>
      <c r="O17" s="24">
        <v>0</v>
      </c>
      <c r="P17" s="25">
        <v>1000</v>
      </c>
      <c r="Q17" s="25">
        <v>0</v>
      </c>
      <c r="R17" s="25">
        <v>1000</v>
      </c>
      <c r="S17" s="25">
        <v>1000</v>
      </c>
      <c r="T17" s="25">
        <v>1000</v>
      </c>
      <c r="U17" s="25">
        <v>0</v>
      </c>
      <c r="V17" s="25">
        <v>0</v>
      </c>
      <c r="W17" s="25">
        <v>0</v>
      </c>
      <c r="X17" s="25">
        <v>0</v>
      </c>
      <c r="Y17" s="25">
        <v>0</v>
      </c>
      <c r="Z17" s="25">
        <v>192</v>
      </c>
      <c r="AA17" s="25">
        <v>192</v>
      </c>
      <c r="AB17" s="25">
        <v>0</v>
      </c>
      <c r="AC17" s="25">
        <v>192</v>
      </c>
      <c r="AD17" s="25">
        <v>192</v>
      </c>
      <c r="AE17" s="25">
        <v>192</v>
      </c>
      <c r="AF17" s="26">
        <v>0.192</v>
      </c>
      <c r="AG17" s="25">
        <v>808</v>
      </c>
      <c r="AH17" s="26">
        <v>0.192</v>
      </c>
      <c r="AI17" s="25">
        <v>0</v>
      </c>
      <c r="AJ17" s="8"/>
      <c r="AK17" s="6">
        <v>192</v>
      </c>
      <c r="AL17" s="6"/>
      <c r="AM17" s="27">
        <f t="shared" si="0"/>
        <v>0</v>
      </c>
    </row>
    <row r="18" spans="1:39" s="4" customFormat="1" outlineLevel="4" x14ac:dyDescent="0.25">
      <c r="A18" s="12" t="s">
        <v>27</v>
      </c>
      <c r="B18" s="13" t="s">
        <v>28</v>
      </c>
      <c r="C18" s="14" t="s">
        <v>27</v>
      </c>
      <c r="D18" s="14"/>
      <c r="E18" s="14"/>
      <c r="F18" s="15"/>
      <c r="G18" s="14"/>
      <c r="H18" s="14"/>
      <c r="I18" s="14"/>
      <c r="J18" s="14"/>
      <c r="K18" s="14"/>
      <c r="L18" s="14"/>
      <c r="M18" s="14"/>
      <c r="N18" s="14"/>
      <c r="O18" s="16">
        <v>0</v>
      </c>
      <c r="P18" s="17">
        <v>316000</v>
      </c>
      <c r="Q18" s="17">
        <v>0</v>
      </c>
      <c r="R18" s="17">
        <v>316000</v>
      </c>
      <c r="S18" s="17">
        <v>316000</v>
      </c>
      <c r="T18" s="17">
        <v>316000</v>
      </c>
      <c r="U18" s="17">
        <v>0</v>
      </c>
      <c r="V18" s="17">
        <v>0</v>
      </c>
      <c r="W18" s="17">
        <v>0</v>
      </c>
      <c r="X18" s="17">
        <v>0</v>
      </c>
      <c r="Y18" s="17">
        <v>0</v>
      </c>
      <c r="Z18" s="17">
        <v>171040.23</v>
      </c>
      <c r="AA18" s="17">
        <v>171040.23</v>
      </c>
      <c r="AB18" s="17">
        <v>0</v>
      </c>
      <c r="AC18" s="17">
        <v>171040.23</v>
      </c>
      <c r="AD18" s="17">
        <v>171040.23</v>
      </c>
      <c r="AE18" s="17">
        <v>171040.23</v>
      </c>
      <c r="AF18" s="18">
        <v>0.5412665506329114</v>
      </c>
      <c r="AG18" s="17">
        <v>144959.76999999999</v>
      </c>
      <c r="AH18" s="18">
        <v>0.5412665506329114</v>
      </c>
      <c r="AI18" s="17">
        <v>0</v>
      </c>
      <c r="AJ18" s="7"/>
      <c r="AK18" s="5">
        <f>AK19+AK20</f>
        <v>198816.14</v>
      </c>
      <c r="AL18" s="5">
        <f>AL19+AL20</f>
        <v>271000</v>
      </c>
      <c r="AM18" s="19">
        <f t="shared" si="0"/>
        <v>136.30684108443108</v>
      </c>
    </row>
    <row r="19" spans="1:39" ht="39.6" outlineLevel="5" x14ac:dyDescent="0.25">
      <c r="A19" s="20" t="s">
        <v>56</v>
      </c>
      <c r="B19" s="21" t="s">
        <v>57</v>
      </c>
      <c r="C19" s="22" t="s">
        <v>56</v>
      </c>
      <c r="D19" s="22"/>
      <c r="E19" s="22"/>
      <c r="F19" s="23"/>
      <c r="G19" s="22"/>
      <c r="H19" s="22"/>
      <c r="I19" s="22"/>
      <c r="J19" s="22"/>
      <c r="K19" s="22"/>
      <c r="L19" s="22"/>
      <c r="M19" s="22"/>
      <c r="N19" s="22"/>
      <c r="O19" s="24">
        <v>0</v>
      </c>
      <c r="P19" s="25">
        <v>316000</v>
      </c>
      <c r="Q19" s="25">
        <v>-8816.14</v>
      </c>
      <c r="R19" s="25">
        <v>307183.86</v>
      </c>
      <c r="S19" s="25">
        <v>307183.86</v>
      </c>
      <c r="T19" s="25">
        <v>307183.86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162224.09</v>
      </c>
      <c r="AA19" s="25">
        <v>162224.09</v>
      </c>
      <c r="AB19" s="25">
        <v>0</v>
      </c>
      <c r="AC19" s="25">
        <v>162224.09</v>
      </c>
      <c r="AD19" s="25">
        <v>162224.09</v>
      </c>
      <c r="AE19" s="25">
        <v>162224.09</v>
      </c>
      <c r="AF19" s="26">
        <v>0.52810095556452741</v>
      </c>
      <c r="AG19" s="25">
        <v>144959.76999999999</v>
      </c>
      <c r="AH19" s="26">
        <v>0.52810095556452741</v>
      </c>
      <c r="AI19" s="25">
        <v>0</v>
      </c>
      <c r="AJ19" s="8"/>
      <c r="AK19" s="6">
        <v>190000</v>
      </c>
      <c r="AL19" s="6">
        <v>271000</v>
      </c>
      <c r="AM19" s="27">
        <f t="shared" si="0"/>
        <v>142.63157894736841</v>
      </c>
    </row>
    <row r="20" spans="1:39" ht="52.8" outlineLevel="5" x14ac:dyDescent="0.25">
      <c r="A20" s="20" t="s">
        <v>58</v>
      </c>
      <c r="B20" s="21" t="s">
        <v>59</v>
      </c>
      <c r="C20" s="22" t="s">
        <v>58</v>
      </c>
      <c r="D20" s="22"/>
      <c r="E20" s="22"/>
      <c r="F20" s="23"/>
      <c r="G20" s="22"/>
      <c r="H20" s="22"/>
      <c r="I20" s="22"/>
      <c r="J20" s="22"/>
      <c r="K20" s="22"/>
      <c r="L20" s="22"/>
      <c r="M20" s="22"/>
      <c r="N20" s="22"/>
      <c r="O20" s="24">
        <v>0</v>
      </c>
      <c r="P20" s="25">
        <v>0</v>
      </c>
      <c r="Q20" s="25">
        <v>8816.14</v>
      </c>
      <c r="R20" s="25">
        <v>8816.14</v>
      </c>
      <c r="S20" s="25">
        <v>8816.14</v>
      </c>
      <c r="T20" s="25">
        <v>8816.14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8816.14</v>
      </c>
      <c r="AA20" s="25">
        <v>8816.14</v>
      </c>
      <c r="AB20" s="25">
        <v>0</v>
      </c>
      <c r="AC20" s="25">
        <v>8816.14</v>
      </c>
      <c r="AD20" s="25">
        <v>8816.14</v>
      </c>
      <c r="AE20" s="25">
        <v>8816.14</v>
      </c>
      <c r="AF20" s="26">
        <v>1</v>
      </c>
      <c r="AG20" s="25">
        <v>0</v>
      </c>
      <c r="AH20" s="26">
        <v>1</v>
      </c>
      <c r="AI20" s="25">
        <v>0</v>
      </c>
      <c r="AJ20" s="8"/>
      <c r="AK20" s="25">
        <v>8816.14</v>
      </c>
      <c r="AL20" s="6"/>
      <c r="AM20" s="27">
        <f t="shared" si="0"/>
        <v>0</v>
      </c>
    </row>
    <row r="21" spans="1:39" s="4" customFormat="1" outlineLevel="1" x14ac:dyDescent="0.25">
      <c r="A21" s="12" t="s">
        <v>44</v>
      </c>
      <c r="B21" s="13" t="s">
        <v>45</v>
      </c>
      <c r="C21" s="14" t="s">
        <v>44</v>
      </c>
      <c r="D21" s="14"/>
      <c r="E21" s="14"/>
      <c r="F21" s="15"/>
      <c r="G21" s="14"/>
      <c r="H21" s="14"/>
      <c r="I21" s="14"/>
      <c r="J21" s="14"/>
      <c r="K21" s="14"/>
      <c r="L21" s="14"/>
      <c r="M21" s="14"/>
      <c r="N21" s="14"/>
      <c r="O21" s="16">
        <v>0</v>
      </c>
      <c r="P21" s="17">
        <v>500</v>
      </c>
      <c r="Q21" s="17">
        <v>0</v>
      </c>
      <c r="R21" s="17">
        <v>500</v>
      </c>
      <c r="S21" s="17">
        <v>500</v>
      </c>
      <c r="T21" s="17">
        <v>500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8">
        <v>0</v>
      </c>
      <c r="AG21" s="17">
        <v>500</v>
      </c>
      <c r="AH21" s="18">
        <v>0</v>
      </c>
      <c r="AI21" s="17">
        <v>0</v>
      </c>
      <c r="AJ21" s="7"/>
      <c r="AK21" s="5">
        <f>AK22</f>
        <v>500</v>
      </c>
      <c r="AL21" s="5">
        <f>AL22</f>
        <v>500</v>
      </c>
      <c r="AM21" s="19">
        <f t="shared" si="0"/>
        <v>100</v>
      </c>
    </row>
    <row r="22" spans="1:39" ht="66" outlineLevel="5" x14ac:dyDescent="0.25">
      <c r="A22" s="20" t="s">
        <v>60</v>
      </c>
      <c r="B22" s="21" t="s">
        <v>61</v>
      </c>
      <c r="C22" s="22" t="s">
        <v>60</v>
      </c>
      <c r="D22" s="22"/>
      <c r="E22" s="22"/>
      <c r="F22" s="23"/>
      <c r="G22" s="22"/>
      <c r="H22" s="22"/>
      <c r="I22" s="22"/>
      <c r="J22" s="22"/>
      <c r="K22" s="22"/>
      <c r="L22" s="22"/>
      <c r="M22" s="22"/>
      <c r="N22" s="22"/>
      <c r="O22" s="24">
        <v>0</v>
      </c>
      <c r="P22" s="25">
        <v>500</v>
      </c>
      <c r="Q22" s="25">
        <v>0</v>
      </c>
      <c r="R22" s="25">
        <v>500</v>
      </c>
      <c r="S22" s="25">
        <v>500</v>
      </c>
      <c r="T22" s="25">
        <v>500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6">
        <v>0</v>
      </c>
      <c r="AG22" s="25">
        <v>500</v>
      </c>
      <c r="AH22" s="26">
        <v>0</v>
      </c>
      <c r="AI22" s="25">
        <v>0</v>
      </c>
      <c r="AJ22" s="8"/>
      <c r="AK22" s="6">
        <v>500</v>
      </c>
      <c r="AL22" s="6">
        <v>500</v>
      </c>
      <c r="AM22" s="27">
        <f t="shared" si="0"/>
        <v>100</v>
      </c>
    </row>
    <row r="23" spans="1:39" s="4" customFormat="1" ht="26.4" outlineLevel="1" x14ac:dyDescent="0.25">
      <c r="A23" s="12" t="s">
        <v>29</v>
      </c>
      <c r="B23" s="13" t="s">
        <v>30</v>
      </c>
      <c r="C23" s="14" t="s">
        <v>29</v>
      </c>
      <c r="D23" s="14"/>
      <c r="E23" s="14"/>
      <c r="F23" s="15"/>
      <c r="G23" s="14"/>
      <c r="H23" s="14"/>
      <c r="I23" s="14"/>
      <c r="J23" s="14"/>
      <c r="K23" s="14"/>
      <c r="L23" s="14"/>
      <c r="M23" s="14"/>
      <c r="N23" s="14"/>
      <c r="O23" s="16">
        <v>0</v>
      </c>
      <c r="P23" s="17">
        <v>500</v>
      </c>
      <c r="Q23" s="17">
        <v>0</v>
      </c>
      <c r="R23" s="17">
        <v>500</v>
      </c>
      <c r="S23" s="17">
        <v>500</v>
      </c>
      <c r="T23" s="17">
        <v>500</v>
      </c>
      <c r="U23" s="17">
        <v>0</v>
      </c>
      <c r="V23" s="17">
        <v>0</v>
      </c>
      <c r="W23" s="17">
        <v>0</v>
      </c>
      <c r="X23" s="17">
        <v>0</v>
      </c>
      <c r="Y23" s="17">
        <v>0</v>
      </c>
      <c r="Z23" s="17">
        <v>0</v>
      </c>
      <c r="AA23" s="17">
        <v>0</v>
      </c>
      <c r="AB23" s="17">
        <v>0</v>
      </c>
      <c r="AC23" s="17">
        <v>0</v>
      </c>
      <c r="AD23" s="17">
        <v>0</v>
      </c>
      <c r="AE23" s="17">
        <v>0</v>
      </c>
      <c r="AF23" s="18">
        <v>0</v>
      </c>
      <c r="AG23" s="17">
        <v>500</v>
      </c>
      <c r="AH23" s="18">
        <v>0</v>
      </c>
      <c r="AI23" s="17">
        <v>0</v>
      </c>
      <c r="AJ23" s="7"/>
      <c r="AK23" s="5">
        <f>AK24</f>
        <v>500</v>
      </c>
      <c r="AL23" s="5">
        <f>AL24</f>
        <v>500</v>
      </c>
      <c r="AM23" s="19">
        <f t="shared" si="0"/>
        <v>100</v>
      </c>
    </row>
    <row r="24" spans="1:39" ht="39.6" outlineLevel="5" x14ac:dyDescent="0.25">
      <c r="A24" s="20" t="s">
        <v>62</v>
      </c>
      <c r="B24" s="21" t="s">
        <v>63</v>
      </c>
      <c r="C24" s="22" t="s">
        <v>62</v>
      </c>
      <c r="D24" s="22"/>
      <c r="E24" s="22"/>
      <c r="F24" s="23"/>
      <c r="G24" s="22"/>
      <c r="H24" s="22"/>
      <c r="I24" s="22"/>
      <c r="J24" s="22"/>
      <c r="K24" s="22"/>
      <c r="L24" s="22"/>
      <c r="M24" s="22"/>
      <c r="N24" s="22"/>
      <c r="O24" s="24">
        <v>0</v>
      </c>
      <c r="P24" s="25">
        <v>500</v>
      </c>
      <c r="Q24" s="25">
        <v>0</v>
      </c>
      <c r="R24" s="25">
        <v>500</v>
      </c>
      <c r="S24" s="25">
        <v>500</v>
      </c>
      <c r="T24" s="25">
        <v>500</v>
      </c>
      <c r="U24" s="25">
        <v>0</v>
      </c>
      <c r="V24" s="25">
        <v>0</v>
      </c>
      <c r="W24" s="25">
        <v>0</v>
      </c>
      <c r="X24" s="25">
        <v>0</v>
      </c>
      <c r="Y24" s="25">
        <v>0</v>
      </c>
      <c r="Z24" s="25">
        <v>0</v>
      </c>
      <c r="AA24" s="25">
        <v>0</v>
      </c>
      <c r="AB24" s="25">
        <v>0</v>
      </c>
      <c r="AC24" s="25">
        <v>0</v>
      </c>
      <c r="AD24" s="25">
        <v>0</v>
      </c>
      <c r="AE24" s="25">
        <v>0</v>
      </c>
      <c r="AF24" s="26">
        <v>0</v>
      </c>
      <c r="AG24" s="25">
        <v>500</v>
      </c>
      <c r="AH24" s="26">
        <v>0</v>
      </c>
      <c r="AI24" s="25">
        <v>0</v>
      </c>
      <c r="AJ24" s="8"/>
      <c r="AK24" s="6">
        <v>500</v>
      </c>
      <c r="AL24" s="6">
        <v>500</v>
      </c>
      <c r="AM24" s="27">
        <f t="shared" si="0"/>
        <v>100</v>
      </c>
    </row>
    <row r="25" spans="1:39" s="4" customFormat="1" outlineLevel="1" x14ac:dyDescent="0.25">
      <c r="A25" s="12" t="s">
        <v>31</v>
      </c>
      <c r="B25" s="13" t="s">
        <v>32</v>
      </c>
      <c r="C25" s="14" t="s">
        <v>31</v>
      </c>
      <c r="D25" s="14"/>
      <c r="E25" s="14"/>
      <c r="F25" s="15"/>
      <c r="G25" s="14"/>
      <c r="H25" s="14"/>
      <c r="I25" s="14"/>
      <c r="J25" s="14"/>
      <c r="K25" s="14"/>
      <c r="L25" s="14"/>
      <c r="M25" s="14"/>
      <c r="N25" s="14"/>
      <c r="O25" s="16">
        <v>0</v>
      </c>
      <c r="P25" s="17">
        <v>10000</v>
      </c>
      <c r="Q25" s="17">
        <v>34903.449999999997</v>
      </c>
      <c r="R25" s="17">
        <v>44903.45</v>
      </c>
      <c r="S25" s="17">
        <v>44903.45</v>
      </c>
      <c r="T25" s="17">
        <v>44903.45</v>
      </c>
      <c r="U25" s="17">
        <v>0</v>
      </c>
      <c r="V25" s="17">
        <v>0</v>
      </c>
      <c r="W25" s="17">
        <v>0</v>
      </c>
      <c r="X25" s="17">
        <v>0</v>
      </c>
      <c r="Y25" s="17">
        <v>0</v>
      </c>
      <c r="Z25" s="17">
        <v>0</v>
      </c>
      <c r="AA25" s="17">
        <v>0</v>
      </c>
      <c r="AB25" s="17">
        <v>0</v>
      </c>
      <c r="AC25" s="17">
        <v>0</v>
      </c>
      <c r="AD25" s="17">
        <v>0</v>
      </c>
      <c r="AE25" s="17">
        <v>0</v>
      </c>
      <c r="AF25" s="18">
        <v>0</v>
      </c>
      <c r="AG25" s="17">
        <v>44903.45</v>
      </c>
      <c r="AH25" s="18">
        <v>0</v>
      </c>
      <c r="AI25" s="17">
        <v>0</v>
      </c>
      <c r="AJ25" s="7"/>
      <c r="AK25" s="5">
        <f>AK26+AK27</f>
        <v>0</v>
      </c>
      <c r="AL25" s="5">
        <f>AL26+AL27</f>
        <v>10000</v>
      </c>
      <c r="AM25" s="19"/>
    </row>
    <row r="26" spans="1:39" ht="26.4" outlineLevel="5" x14ac:dyDescent="0.25">
      <c r="A26" s="20" t="s">
        <v>64</v>
      </c>
      <c r="B26" s="21" t="s">
        <v>65</v>
      </c>
      <c r="C26" s="22" t="s">
        <v>64</v>
      </c>
      <c r="D26" s="22"/>
      <c r="E26" s="22"/>
      <c r="F26" s="23"/>
      <c r="G26" s="22"/>
      <c r="H26" s="22"/>
      <c r="I26" s="22"/>
      <c r="J26" s="22"/>
      <c r="K26" s="22"/>
      <c r="L26" s="22"/>
      <c r="M26" s="22"/>
      <c r="N26" s="22"/>
      <c r="O26" s="24">
        <v>0</v>
      </c>
      <c r="P26" s="25">
        <v>0</v>
      </c>
      <c r="Q26" s="25">
        <v>34903.449999999997</v>
      </c>
      <c r="R26" s="25">
        <v>34903.449999999997</v>
      </c>
      <c r="S26" s="25">
        <v>34903.449999999997</v>
      </c>
      <c r="T26" s="25">
        <v>34903.449999999997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6">
        <v>0</v>
      </c>
      <c r="AG26" s="25">
        <v>34903.449999999997</v>
      </c>
      <c r="AH26" s="26">
        <v>0</v>
      </c>
      <c r="AI26" s="25">
        <v>0</v>
      </c>
      <c r="AJ26" s="8"/>
      <c r="AK26" s="6"/>
      <c r="AL26" s="6"/>
      <c r="AM26" s="27"/>
    </row>
    <row r="27" spans="1:39" ht="26.4" outlineLevel="5" x14ac:dyDescent="0.25">
      <c r="A27" s="20" t="s">
        <v>66</v>
      </c>
      <c r="B27" s="21" t="s">
        <v>67</v>
      </c>
      <c r="C27" s="22" t="s">
        <v>66</v>
      </c>
      <c r="D27" s="22"/>
      <c r="E27" s="22"/>
      <c r="F27" s="23"/>
      <c r="G27" s="22"/>
      <c r="H27" s="22"/>
      <c r="I27" s="22"/>
      <c r="J27" s="22"/>
      <c r="K27" s="22"/>
      <c r="L27" s="22"/>
      <c r="M27" s="22"/>
      <c r="N27" s="22"/>
      <c r="O27" s="24">
        <v>0</v>
      </c>
      <c r="P27" s="25">
        <v>10000</v>
      </c>
      <c r="Q27" s="25">
        <v>0</v>
      </c>
      <c r="R27" s="25">
        <v>10000</v>
      </c>
      <c r="S27" s="25">
        <v>10000</v>
      </c>
      <c r="T27" s="25">
        <v>10000</v>
      </c>
      <c r="U27" s="25">
        <v>0</v>
      </c>
      <c r="V27" s="25">
        <v>0</v>
      </c>
      <c r="W27" s="25">
        <v>0</v>
      </c>
      <c r="X27" s="25">
        <v>0</v>
      </c>
      <c r="Y27" s="25">
        <v>0</v>
      </c>
      <c r="Z27" s="25">
        <v>0</v>
      </c>
      <c r="AA27" s="25">
        <v>0</v>
      </c>
      <c r="AB27" s="25">
        <v>0</v>
      </c>
      <c r="AC27" s="25">
        <v>0</v>
      </c>
      <c r="AD27" s="25">
        <v>0</v>
      </c>
      <c r="AE27" s="25">
        <v>0</v>
      </c>
      <c r="AF27" s="26">
        <v>0</v>
      </c>
      <c r="AG27" s="25">
        <v>10000</v>
      </c>
      <c r="AH27" s="26">
        <v>0</v>
      </c>
      <c r="AI27" s="25">
        <v>0</v>
      </c>
      <c r="AJ27" s="8"/>
      <c r="AK27" s="6"/>
      <c r="AL27" s="6">
        <v>10000</v>
      </c>
      <c r="AM27" s="27"/>
    </row>
    <row r="28" spans="1:39" s="4" customFormat="1" x14ac:dyDescent="0.25">
      <c r="A28" s="12" t="s">
        <v>33</v>
      </c>
      <c r="B28" s="13" t="s">
        <v>34</v>
      </c>
      <c r="C28" s="14" t="s">
        <v>33</v>
      </c>
      <c r="D28" s="14"/>
      <c r="E28" s="14"/>
      <c r="F28" s="15"/>
      <c r="G28" s="14"/>
      <c r="H28" s="14"/>
      <c r="I28" s="14"/>
      <c r="J28" s="14"/>
      <c r="K28" s="14"/>
      <c r="L28" s="14"/>
      <c r="M28" s="14"/>
      <c r="N28" s="14"/>
      <c r="O28" s="16">
        <v>0</v>
      </c>
      <c r="P28" s="17">
        <v>2200331</v>
      </c>
      <c r="Q28" s="17">
        <v>-274368</v>
      </c>
      <c r="R28" s="17">
        <v>1925963</v>
      </c>
      <c r="S28" s="17">
        <v>1925963</v>
      </c>
      <c r="T28" s="17">
        <v>1925963</v>
      </c>
      <c r="U28" s="17">
        <v>0</v>
      </c>
      <c r="V28" s="17">
        <v>0</v>
      </c>
      <c r="W28" s="17">
        <v>0</v>
      </c>
      <c r="X28" s="17">
        <v>0</v>
      </c>
      <c r="Y28" s="17">
        <v>141672.37</v>
      </c>
      <c r="Z28" s="17">
        <v>1744404.37</v>
      </c>
      <c r="AA28" s="17">
        <v>1602732</v>
      </c>
      <c r="AB28" s="17">
        <v>141672.37</v>
      </c>
      <c r="AC28" s="17">
        <v>1744404.37</v>
      </c>
      <c r="AD28" s="17">
        <v>1602732</v>
      </c>
      <c r="AE28" s="17">
        <v>1602732</v>
      </c>
      <c r="AF28" s="18">
        <v>0.8321717499245832</v>
      </c>
      <c r="AG28" s="17">
        <v>323231</v>
      </c>
      <c r="AH28" s="18">
        <v>0.8321717499245832</v>
      </c>
      <c r="AI28" s="17">
        <v>0</v>
      </c>
      <c r="AJ28" s="7"/>
      <c r="AK28" s="5">
        <v>1925963</v>
      </c>
      <c r="AL28" s="5">
        <f>AL29+AL34</f>
        <v>2141853</v>
      </c>
      <c r="AM28" s="19">
        <f t="shared" si="0"/>
        <v>111.20945729487015</v>
      </c>
    </row>
    <row r="29" spans="1:39" s="4" customFormat="1" ht="39.6" outlineLevel="1" x14ac:dyDescent="0.25">
      <c r="A29" s="12" t="s">
        <v>35</v>
      </c>
      <c r="B29" s="13" t="s">
        <v>36</v>
      </c>
      <c r="C29" s="14" t="s">
        <v>35</v>
      </c>
      <c r="D29" s="14"/>
      <c r="E29" s="14"/>
      <c r="F29" s="15"/>
      <c r="G29" s="14"/>
      <c r="H29" s="14"/>
      <c r="I29" s="14"/>
      <c r="J29" s="14"/>
      <c r="K29" s="14"/>
      <c r="L29" s="14"/>
      <c r="M29" s="14"/>
      <c r="N29" s="14"/>
      <c r="O29" s="16">
        <v>0</v>
      </c>
      <c r="P29" s="17">
        <v>2200331</v>
      </c>
      <c r="Q29" s="17">
        <v>-274358</v>
      </c>
      <c r="R29" s="17">
        <v>1925973</v>
      </c>
      <c r="S29" s="17">
        <v>1925973</v>
      </c>
      <c r="T29" s="17">
        <v>1925973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1602742</v>
      </c>
      <c r="AA29" s="17">
        <v>1602742</v>
      </c>
      <c r="AB29" s="17">
        <v>0</v>
      </c>
      <c r="AC29" s="17">
        <v>1602742</v>
      </c>
      <c r="AD29" s="17">
        <v>1602742</v>
      </c>
      <c r="AE29" s="17">
        <v>1602742</v>
      </c>
      <c r="AF29" s="18">
        <v>0.83217262131919811</v>
      </c>
      <c r="AG29" s="17">
        <v>323231</v>
      </c>
      <c r="AH29" s="18">
        <v>0.83217262131919811</v>
      </c>
      <c r="AI29" s="17">
        <v>0</v>
      </c>
      <c r="AJ29" s="7"/>
      <c r="AK29" s="5">
        <v>1925973</v>
      </c>
      <c r="AL29" s="5">
        <f>AL30+AL31+AL32+AL33</f>
        <v>2141853</v>
      </c>
      <c r="AM29" s="19">
        <f t="shared" si="0"/>
        <v>111.20887987526305</v>
      </c>
    </row>
    <row r="30" spans="1:39" ht="26.4" outlineLevel="2" x14ac:dyDescent="0.25">
      <c r="A30" s="20" t="s">
        <v>37</v>
      </c>
      <c r="B30" s="21" t="s">
        <v>38</v>
      </c>
      <c r="C30" s="22" t="s">
        <v>37</v>
      </c>
      <c r="D30" s="22"/>
      <c r="E30" s="22"/>
      <c r="F30" s="23"/>
      <c r="G30" s="22"/>
      <c r="H30" s="22"/>
      <c r="I30" s="22"/>
      <c r="J30" s="22"/>
      <c r="K30" s="22"/>
      <c r="L30" s="22"/>
      <c r="M30" s="22"/>
      <c r="N30" s="22"/>
      <c r="O30" s="24">
        <v>0</v>
      </c>
      <c r="P30" s="25">
        <v>1691946</v>
      </c>
      <c r="Q30" s="25">
        <v>0</v>
      </c>
      <c r="R30" s="25">
        <v>1691946</v>
      </c>
      <c r="S30" s="25">
        <v>1691946</v>
      </c>
      <c r="T30" s="25">
        <v>1691946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1556722</v>
      </c>
      <c r="AA30" s="25">
        <v>1556722</v>
      </c>
      <c r="AB30" s="25">
        <v>0</v>
      </c>
      <c r="AC30" s="25">
        <v>1556722</v>
      </c>
      <c r="AD30" s="25">
        <v>1556722</v>
      </c>
      <c r="AE30" s="25">
        <v>1556722</v>
      </c>
      <c r="AF30" s="26">
        <v>0.92007782754295941</v>
      </c>
      <c r="AG30" s="25">
        <v>135224</v>
      </c>
      <c r="AH30" s="26">
        <v>0.92007782754295941</v>
      </c>
      <c r="AI30" s="25">
        <v>0</v>
      </c>
      <c r="AJ30" s="8"/>
      <c r="AK30" s="6">
        <v>1691946</v>
      </c>
      <c r="AL30" s="6">
        <v>1793128</v>
      </c>
      <c r="AM30" s="27">
        <f t="shared" si="0"/>
        <v>105.98021449857147</v>
      </c>
    </row>
    <row r="31" spans="1:39" ht="26.4" outlineLevel="2" x14ac:dyDescent="0.25">
      <c r="A31" s="20" t="s">
        <v>39</v>
      </c>
      <c r="B31" s="21" t="s">
        <v>40</v>
      </c>
      <c r="C31" s="22" t="s">
        <v>39</v>
      </c>
      <c r="D31" s="22"/>
      <c r="E31" s="22"/>
      <c r="F31" s="23"/>
      <c r="G31" s="22"/>
      <c r="H31" s="22"/>
      <c r="I31" s="22"/>
      <c r="J31" s="22"/>
      <c r="K31" s="22"/>
      <c r="L31" s="22"/>
      <c r="M31" s="22"/>
      <c r="N31" s="22"/>
      <c r="O31" s="24">
        <v>0</v>
      </c>
      <c r="P31" s="25">
        <v>380000</v>
      </c>
      <c r="Q31" s="25">
        <v>-274358</v>
      </c>
      <c r="R31" s="25">
        <v>105642</v>
      </c>
      <c r="S31" s="25">
        <v>105642</v>
      </c>
      <c r="T31" s="25">
        <v>105642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6">
        <v>0</v>
      </c>
      <c r="AG31" s="25">
        <v>105642</v>
      </c>
      <c r="AH31" s="26">
        <v>0</v>
      </c>
      <c r="AI31" s="25">
        <v>0</v>
      </c>
      <c r="AJ31" s="8"/>
      <c r="AK31" s="6">
        <v>105642</v>
      </c>
      <c r="AL31" s="6">
        <v>200000</v>
      </c>
      <c r="AM31" s="27">
        <f t="shared" si="0"/>
        <v>189.31864220669809</v>
      </c>
    </row>
    <row r="32" spans="1:39" ht="26.4" outlineLevel="2" x14ac:dyDescent="0.25">
      <c r="A32" s="20" t="s">
        <v>46</v>
      </c>
      <c r="B32" s="21" t="s">
        <v>47</v>
      </c>
      <c r="C32" s="22" t="s">
        <v>46</v>
      </c>
      <c r="D32" s="22"/>
      <c r="E32" s="22"/>
      <c r="F32" s="23"/>
      <c r="G32" s="22"/>
      <c r="H32" s="22"/>
      <c r="I32" s="22"/>
      <c r="J32" s="22"/>
      <c r="K32" s="22"/>
      <c r="L32" s="22"/>
      <c r="M32" s="22"/>
      <c r="N32" s="22"/>
      <c r="O32" s="24">
        <v>0</v>
      </c>
      <c r="P32" s="25">
        <v>54910</v>
      </c>
      <c r="Q32" s="25">
        <v>0</v>
      </c>
      <c r="R32" s="25">
        <v>54910</v>
      </c>
      <c r="S32" s="25">
        <v>54910</v>
      </c>
      <c r="T32" s="25">
        <v>54910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46020</v>
      </c>
      <c r="AA32" s="25">
        <v>46020</v>
      </c>
      <c r="AB32" s="25">
        <v>0</v>
      </c>
      <c r="AC32" s="25">
        <v>46020</v>
      </c>
      <c r="AD32" s="25">
        <v>46020</v>
      </c>
      <c r="AE32" s="25">
        <v>46020</v>
      </c>
      <c r="AF32" s="26">
        <v>0.83809870697505007</v>
      </c>
      <c r="AG32" s="25">
        <v>8890</v>
      </c>
      <c r="AH32" s="26">
        <v>0.83809870697505007</v>
      </c>
      <c r="AI32" s="25">
        <v>0</v>
      </c>
      <c r="AJ32" s="8"/>
      <c r="AK32" s="6">
        <v>54910</v>
      </c>
      <c r="AL32" s="6">
        <v>54905</v>
      </c>
      <c r="AM32" s="27">
        <f t="shared" si="0"/>
        <v>99.990894190493535</v>
      </c>
    </row>
    <row r="33" spans="1:39" outlineLevel="2" x14ac:dyDescent="0.25">
      <c r="A33" s="20" t="s">
        <v>41</v>
      </c>
      <c r="B33" s="21" t="s">
        <v>42</v>
      </c>
      <c r="C33" s="22" t="s">
        <v>41</v>
      </c>
      <c r="D33" s="22"/>
      <c r="E33" s="22"/>
      <c r="F33" s="23"/>
      <c r="G33" s="22"/>
      <c r="H33" s="22"/>
      <c r="I33" s="22"/>
      <c r="J33" s="22"/>
      <c r="K33" s="22"/>
      <c r="L33" s="22"/>
      <c r="M33" s="22"/>
      <c r="N33" s="22"/>
      <c r="O33" s="24">
        <v>0</v>
      </c>
      <c r="P33" s="25">
        <v>73475</v>
      </c>
      <c r="Q33" s="25">
        <v>0</v>
      </c>
      <c r="R33" s="25">
        <v>73475</v>
      </c>
      <c r="S33" s="25">
        <v>73475</v>
      </c>
      <c r="T33" s="25">
        <v>73475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6">
        <v>0</v>
      </c>
      <c r="AG33" s="25">
        <v>73475</v>
      </c>
      <c r="AH33" s="26">
        <v>0</v>
      </c>
      <c r="AI33" s="25">
        <v>0</v>
      </c>
      <c r="AJ33" s="8"/>
      <c r="AK33" s="6">
        <v>73475</v>
      </c>
      <c r="AL33" s="6">
        <v>93820</v>
      </c>
      <c r="AM33" s="27">
        <f t="shared" si="0"/>
        <v>127.68969037087446</v>
      </c>
    </row>
    <row r="34" spans="1:39" s="4" customFormat="1" ht="52.8" outlineLevel="1" x14ac:dyDescent="0.25">
      <c r="A34" s="12" t="s">
        <v>48</v>
      </c>
      <c r="B34" s="13" t="s">
        <v>49</v>
      </c>
      <c r="C34" s="14" t="s">
        <v>48</v>
      </c>
      <c r="D34" s="14"/>
      <c r="E34" s="14"/>
      <c r="F34" s="15"/>
      <c r="G34" s="14"/>
      <c r="H34" s="14"/>
      <c r="I34" s="14"/>
      <c r="J34" s="14"/>
      <c r="K34" s="14"/>
      <c r="L34" s="14"/>
      <c r="M34" s="14"/>
      <c r="N34" s="14"/>
      <c r="O34" s="16">
        <v>0</v>
      </c>
      <c r="P34" s="17">
        <v>0</v>
      </c>
      <c r="Q34" s="17">
        <v>-10</v>
      </c>
      <c r="R34" s="17">
        <v>-10</v>
      </c>
      <c r="S34" s="17">
        <v>-10</v>
      </c>
      <c r="T34" s="17">
        <v>-10</v>
      </c>
      <c r="U34" s="17">
        <v>0</v>
      </c>
      <c r="V34" s="17">
        <v>0</v>
      </c>
      <c r="W34" s="17">
        <v>0</v>
      </c>
      <c r="X34" s="17">
        <v>0</v>
      </c>
      <c r="Y34" s="17">
        <v>0</v>
      </c>
      <c r="Z34" s="17">
        <v>-10</v>
      </c>
      <c r="AA34" s="17">
        <v>-10</v>
      </c>
      <c r="AB34" s="17">
        <v>0</v>
      </c>
      <c r="AC34" s="17">
        <v>-10</v>
      </c>
      <c r="AD34" s="17">
        <v>-10</v>
      </c>
      <c r="AE34" s="17">
        <v>-10</v>
      </c>
      <c r="AF34" s="18">
        <v>1</v>
      </c>
      <c r="AG34" s="17">
        <v>0</v>
      </c>
      <c r="AH34" s="18">
        <v>1</v>
      </c>
      <c r="AI34" s="17">
        <v>0</v>
      </c>
      <c r="AJ34" s="7"/>
      <c r="AK34" s="5">
        <v>-10</v>
      </c>
      <c r="AL34" s="5">
        <f>AL35</f>
        <v>0</v>
      </c>
      <c r="AM34" s="19">
        <f t="shared" si="0"/>
        <v>0</v>
      </c>
    </row>
    <row r="35" spans="1:39" ht="52.8" outlineLevel="5" x14ac:dyDescent="0.25">
      <c r="A35" s="20" t="s">
        <v>68</v>
      </c>
      <c r="B35" s="21" t="s">
        <v>69</v>
      </c>
      <c r="C35" s="22" t="s">
        <v>68</v>
      </c>
      <c r="D35" s="22"/>
      <c r="E35" s="22"/>
      <c r="F35" s="23"/>
      <c r="G35" s="22"/>
      <c r="H35" s="22"/>
      <c r="I35" s="22"/>
      <c r="J35" s="22"/>
      <c r="K35" s="22"/>
      <c r="L35" s="22"/>
      <c r="M35" s="22"/>
      <c r="N35" s="22"/>
      <c r="O35" s="24">
        <v>0</v>
      </c>
      <c r="P35" s="25">
        <v>0</v>
      </c>
      <c r="Q35" s="25">
        <v>-10</v>
      </c>
      <c r="R35" s="25">
        <v>-10</v>
      </c>
      <c r="S35" s="25">
        <v>-10</v>
      </c>
      <c r="T35" s="25">
        <v>-10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-10</v>
      </c>
      <c r="AA35" s="25">
        <v>-10</v>
      </c>
      <c r="AB35" s="25">
        <v>0</v>
      </c>
      <c r="AC35" s="25">
        <v>-10</v>
      </c>
      <c r="AD35" s="25">
        <v>-10</v>
      </c>
      <c r="AE35" s="25">
        <v>-10</v>
      </c>
      <c r="AF35" s="26">
        <v>1</v>
      </c>
      <c r="AG35" s="25">
        <v>0</v>
      </c>
      <c r="AH35" s="26">
        <v>1</v>
      </c>
      <c r="AI35" s="25">
        <v>0</v>
      </c>
      <c r="AJ35" s="8"/>
      <c r="AK35" s="6">
        <v>-10</v>
      </c>
      <c r="AL35" s="6"/>
      <c r="AM35" s="27">
        <f t="shared" si="0"/>
        <v>0</v>
      </c>
    </row>
    <row r="36" spans="1:39" s="4" customFormat="1" ht="22.8" customHeight="1" thickBot="1" x14ac:dyDescent="0.3">
      <c r="A36" s="35" t="s">
        <v>43</v>
      </c>
      <c r="B36" s="36"/>
      <c r="C36" s="36"/>
      <c r="D36" s="36"/>
      <c r="E36" s="36"/>
      <c r="F36" s="36"/>
      <c r="G36" s="36"/>
      <c r="H36" s="36"/>
      <c r="I36" s="28"/>
      <c r="J36" s="28"/>
      <c r="K36" s="28"/>
      <c r="L36" s="28"/>
      <c r="M36" s="28"/>
      <c r="N36" s="28"/>
      <c r="O36" s="29">
        <v>0</v>
      </c>
      <c r="P36" s="30">
        <v>2654785</v>
      </c>
      <c r="Q36" s="30">
        <v>-239464.55</v>
      </c>
      <c r="R36" s="30">
        <v>2415320.4500000002</v>
      </c>
      <c r="S36" s="30">
        <v>2415320.4500000002</v>
      </c>
      <c r="T36" s="30">
        <v>2415320.4500000002</v>
      </c>
      <c r="U36" s="30">
        <v>0</v>
      </c>
      <c r="V36" s="30">
        <v>0</v>
      </c>
      <c r="W36" s="30">
        <v>0</v>
      </c>
      <c r="X36" s="30">
        <v>0</v>
      </c>
      <c r="Y36" s="30">
        <v>141672.37</v>
      </c>
      <c r="Z36" s="30">
        <v>2000962.78</v>
      </c>
      <c r="AA36" s="30">
        <v>1859290.41</v>
      </c>
      <c r="AB36" s="30">
        <v>141672.37</v>
      </c>
      <c r="AC36" s="30">
        <v>2000962.78</v>
      </c>
      <c r="AD36" s="30">
        <v>1859290.41</v>
      </c>
      <c r="AE36" s="30">
        <v>1859290.41</v>
      </c>
      <c r="AF36" s="31">
        <v>0.76979036466983086</v>
      </c>
      <c r="AG36" s="30">
        <v>556030.04</v>
      </c>
      <c r="AH36" s="31">
        <v>0.76979036466983086</v>
      </c>
      <c r="AI36" s="30">
        <v>0</v>
      </c>
      <c r="AJ36" s="32"/>
      <c r="AK36" s="33">
        <f>AK6+AK28</f>
        <v>2222427.2999999998</v>
      </c>
      <c r="AL36" s="33">
        <f>AL6+AL28</f>
        <v>2536315</v>
      </c>
      <c r="AM36" s="34">
        <f t="shared" si="0"/>
        <v>114.12364309959658</v>
      </c>
    </row>
  </sheetData>
  <mergeCells count="32">
    <mergeCell ref="A1:AJ1"/>
    <mergeCell ref="AF4:AF5"/>
    <mergeCell ref="AM4:AM5"/>
    <mergeCell ref="O4:O5"/>
    <mergeCell ref="A2:AM2"/>
    <mergeCell ref="Q4:Q5"/>
    <mergeCell ref="R4:R5"/>
    <mergeCell ref="S4:S5"/>
    <mergeCell ref="AG4:AH4"/>
    <mergeCell ref="AI4:AJ4"/>
    <mergeCell ref="U4:U5"/>
    <mergeCell ref="T4:T5"/>
    <mergeCell ref="Y4:AA5"/>
    <mergeCell ref="AK4:AK5"/>
    <mergeCell ref="AL4:AL5"/>
    <mergeCell ref="X4:X5"/>
    <mergeCell ref="I4:K4"/>
    <mergeCell ref="L4:L5"/>
    <mergeCell ref="M4:M5"/>
    <mergeCell ref="N4:N5"/>
    <mergeCell ref="A3:AM3"/>
    <mergeCell ref="AB4:AD4"/>
    <mergeCell ref="V4:V5"/>
    <mergeCell ref="P4:P5"/>
    <mergeCell ref="W4:W5"/>
    <mergeCell ref="A36:H36"/>
    <mergeCell ref="F4:H4"/>
    <mergeCell ref="A4:A5"/>
    <mergeCell ref="B4:B5"/>
    <mergeCell ref="C4:C5"/>
    <mergeCell ref="D4:D5"/>
    <mergeCell ref="E4:E5"/>
  </mergeCells>
  <pageMargins left="0.59055118110236227" right="0" top="0.59055118110236227" bottom="0" header="0.39370078740157483" footer="0.39370078740157483"/>
  <pageSetup paperSize="9" scale="60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F2E94A1A-8043-4BDB-92AC-3D497F84F20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 (10)</vt:lpstr>
      <vt:lpstr>'Документ (10)'!Заголовки_для_печати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UCHNOV9\User</dc:creator>
  <cp:lastModifiedBy>User Windows</cp:lastModifiedBy>
  <cp:lastPrinted>2019-11-16T11:02:28Z</cp:lastPrinted>
  <dcterms:created xsi:type="dcterms:W3CDTF">2019-11-07T09:49:58Z</dcterms:created>
  <dcterms:modified xsi:type="dcterms:W3CDTF">2019-11-18T05:44:06Z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18.02.2019 16_09_02)(11).xlsx</vt:lpwstr>
  </property>
  <property fmtid="{D5CDD505-2E9C-101B-9397-08002B2CF9AE}" pid="3" name="Название отчета">
    <vt:lpwstr>Вариант (новый от 18.02.2019 16_09_02)(11).xlsx</vt:lpwstr>
  </property>
  <property fmtid="{D5CDD505-2E9C-101B-9397-08002B2CF9AE}" pid="4" name="Версия клиента">
    <vt:lpwstr>19.2.23.10100</vt:lpwstr>
  </property>
  <property fmtid="{D5CDD505-2E9C-101B-9397-08002B2CF9AE}" pid="5" name="Версия базы">
    <vt:lpwstr>19.2.2804.1603468226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192.168.71.6</vt:lpwstr>
  </property>
  <property fmtid="{D5CDD505-2E9C-101B-9397-08002B2CF9AE}" pid="8" name="База">
    <vt:lpwstr>bks_2019_mo</vt:lpwstr>
  </property>
  <property fmtid="{D5CDD505-2E9C-101B-9397-08002B2CF9AE}" pid="9" name="Пользователь">
    <vt:lpwstr>user_24_4</vt:lpwstr>
  </property>
  <property fmtid="{D5CDD505-2E9C-101B-9397-08002B2CF9AE}" pid="10" name="Шаблон">
    <vt:lpwstr>SQR_INFO_ISP_BUDG_INC.XLT</vt:lpwstr>
  </property>
  <property fmtid="{D5CDD505-2E9C-101B-9397-08002B2CF9AE}" pid="11" name="Локальная база">
    <vt:lpwstr>используется</vt:lpwstr>
  </property>
</Properties>
</file>