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орослицы на 2022 год и на плановый период 2023-2024 годов\"/>
    </mc:Choice>
  </mc:AlternateContent>
  <bookViews>
    <workbookView xWindow="0" yWindow="0" windowWidth="28800" windowHeight="11835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52511"/>
</workbook>
</file>

<file path=xl/calcChain.xml><?xml version="1.0" encoding="utf-8"?>
<calcChain xmlns="http://schemas.openxmlformats.org/spreadsheetml/2006/main">
  <c r="AB29" i="2" l="1"/>
  <c r="AB27" i="2"/>
  <c r="AB24" i="2"/>
  <c r="AB22" i="2"/>
  <c r="AB19" i="2"/>
  <c r="AB16" i="2"/>
  <c r="AB14" i="2"/>
  <c r="AB12" i="2"/>
  <c r="AB8" i="2"/>
  <c r="AB31" i="2" l="1"/>
  <c r="AA9" i="2"/>
  <c r="AA10" i="2"/>
  <c r="AA11" i="2"/>
  <c r="AA12" i="2"/>
  <c r="AA13" i="2"/>
  <c r="AA14" i="2"/>
  <c r="AA15" i="2"/>
  <c r="AA16" i="2"/>
  <c r="AA17" i="2"/>
  <c r="AA18" i="2"/>
  <c r="AA19" i="2"/>
  <c r="AA20" i="2"/>
  <c r="AA21" i="2"/>
  <c r="AA22" i="2"/>
  <c r="AA23" i="2"/>
  <c r="AA24" i="2"/>
  <c r="AA25" i="2"/>
  <c r="AA26" i="2"/>
  <c r="AA27" i="2"/>
  <c r="AA28" i="2"/>
  <c r="AA29" i="2"/>
  <c r="AA30" i="2"/>
  <c r="AA31" i="2"/>
  <c r="AA8" i="2"/>
</calcChain>
</file>

<file path=xl/sharedStrings.xml><?xml version="1.0" encoding="utf-8"?>
<sst xmlns="http://schemas.openxmlformats.org/spreadsheetml/2006/main" count="172" uniqueCount="58">
  <si>
    <t>Единица измерения: руб.</t>
  </si>
  <si>
    <t>Наименование показателя</t>
  </si>
  <si>
    <t/>
  </si>
  <si>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</si>
  <si>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</si>
  <si>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</si>
  <si>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</si>
  <si>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</si>
  <si>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</si>
  <si>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</si>
  <si>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</si>
  <si>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</si>
  <si>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</si>
  <si>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</si>
  <si>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</si>
  <si>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</si>
  <si>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</si>
  <si>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</si>
  <si>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</si>
  <si>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</si>
  <si>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</si>
  <si>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</si>
  <si>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</si>
  <si>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</si>
  <si>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</si>
  <si>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</si>
  <si>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</si>
  <si>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</si>
  <si>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</si>
  <si>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</si>
  <si>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</si>
  <si>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</si>
  <si>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</si>
  <si>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</si>
  <si>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</si>
  <si>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</si>
  <si>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</si>
  <si>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</si>
  <si>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</si>
  <si>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</si>
  <si>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</si>
  <si>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</si>
  <si>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</si>
  <si>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</si>
  <si>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</si>
  <si>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</si>
  <si>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</si>
  <si>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</si>
  <si>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</si>
  <si>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</si>
  <si>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</si>
  <si>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ВСЕГО РАСХОДОВ:</t>
  </si>
  <si>
    <t>Оценка ожидаемого исполнения бюджета муниципального образования сельское поселение "Деревня Порослицы" на 2021 год в разрезе функциональной классификации расходов</t>
  </si>
  <si>
    <t>Раздел, подраздел</t>
  </si>
  <si>
    <t>Уточненный план на 2021 год</t>
  </si>
  <si>
    <t>Исполнение на 01.11.2021 года</t>
  </si>
  <si>
    <t>Ожидаемое исполнение 2021 года</t>
  </si>
  <si>
    <t>Прогноз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</si>
</sst>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2" fillId="0" borderId="1">
      <alignment horizont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1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4" applyNumberFormat="1" applyProtection="1">
      <alignment horizontal="center"/>
    </xf>
    <xf numFmtId="4" fontId="3" fillId="2" borderId="2" xfId="9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0" fontId="7" fillId="0" borderId="0" xfId="0" applyFont="1" applyProtection="1">
      <protection locked="0"/>
    </xf>
    <xf numFmtId="0" fontId="7" fillId="5" borderId="0" xfId="0" applyFont="1" applyFill="1" applyProtection="1">
      <protection locked="0"/>
    </xf>
    <xf numFmtId="0" fontId="8" fillId="5" borderId="1" xfId="1" applyNumberFormat="1" applyFont="1" applyFill="1" applyProtection="1">
      <alignment wrapText="1"/>
    </xf>
    <xf numFmtId="0" fontId="8" fillId="5" borderId="1" xfId="2" applyNumberFormat="1" applyFont="1" applyFill="1" applyProtection="1"/>
    <xf numFmtId="0" fontId="8" fillId="5" borderId="1" xfId="4" applyNumberFormat="1" applyFont="1" applyFill="1" applyProtection="1">
      <alignment horizontal="center"/>
    </xf>
    <xf numFmtId="0" fontId="8" fillId="0" borderId="2" xfId="7" applyNumberFormat="1" applyFont="1" applyProtection="1">
      <alignment vertical="top" wrapText="1"/>
    </xf>
    <xf numFmtId="1" fontId="8" fillId="0" borderId="2" xfId="8" applyNumberFormat="1" applyFont="1" applyProtection="1">
      <alignment horizontal="center" vertical="top" shrinkToFit="1"/>
    </xf>
    <xf numFmtId="4" fontId="8" fillId="5" borderId="2" xfId="9" applyNumberFormat="1" applyFont="1" applyFill="1" applyProtection="1">
      <alignment horizontal="right" vertical="top" shrinkToFit="1"/>
    </xf>
    <xf numFmtId="0" fontId="8" fillId="0" borderId="1" xfId="2" applyNumberFormat="1" applyFont="1" applyProtection="1"/>
    <xf numFmtId="0" fontId="8" fillId="5" borderId="1" xfId="14" applyNumberFormat="1" applyFont="1" applyFill="1" applyProtection="1">
      <alignment horizontal="left" wrapText="1"/>
    </xf>
    <xf numFmtId="0" fontId="11" fillId="5" borderId="2" xfId="6" applyNumberFormat="1" applyFont="1" applyFill="1" applyProtection="1">
      <alignment horizontal="center" vertical="center" wrapText="1"/>
    </xf>
    <xf numFmtId="0" fontId="9" fillId="0" borderId="2" xfId="7" applyNumberFormat="1" applyFont="1" applyProtection="1">
      <alignment vertical="top" wrapText="1"/>
    </xf>
    <xf numFmtId="1" fontId="9" fillId="0" borderId="2" xfId="8" applyNumberFormat="1" applyFont="1" applyProtection="1">
      <alignment horizontal="center" vertical="top" shrinkToFit="1"/>
    </xf>
    <xf numFmtId="4" fontId="9" fillId="5" borderId="2" xfId="9" applyNumberFormat="1" applyFont="1" applyFill="1" applyProtection="1">
      <alignment horizontal="right" vertical="top" shrinkToFit="1"/>
    </xf>
    <xf numFmtId="4" fontId="3" fillId="2" borderId="2" xfId="9" applyNumberFormat="1" applyFont="1" applyProtection="1">
      <alignment horizontal="right" vertical="top" shrinkToFit="1"/>
    </xf>
    <xf numFmtId="0" fontId="3" fillId="0" borderId="1" xfId="2" applyNumberFormat="1" applyFont="1" applyProtection="1"/>
    <xf numFmtId="0" fontId="12" fillId="0" borderId="0" xfId="0" applyFont="1" applyProtection="1">
      <protection locked="0"/>
    </xf>
    <xf numFmtId="4" fontId="9" fillId="5" borderId="2" xfId="12" applyNumberFormat="1" applyFont="1" applyFill="1" applyProtection="1">
      <alignment horizontal="right" vertical="top" shrinkToFit="1"/>
    </xf>
    <xf numFmtId="4" fontId="3" fillId="3" borderId="2" xfId="12" applyNumberFormat="1" applyFont="1" applyProtection="1">
      <alignment horizontal="right" vertical="top" shrinkToFit="1"/>
    </xf>
    <xf numFmtId="0" fontId="11" fillId="5" borderId="2" xfId="26" applyNumberFormat="1" applyFont="1" applyFill="1" applyProtection="1">
      <alignment horizontal="center" vertical="center" wrapText="1"/>
    </xf>
    <xf numFmtId="0" fontId="11" fillId="5" borderId="2" xfId="26" applyFont="1" applyFill="1">
      <alignment horizontal="center" vertical="center" wrapText="1"/>
    </xf>
    <xf numFmtId="0" fontId="11" fillId="5" borderId="2" xfId="6" applyNumberFormat="1" applyFont="1" applyFill="1" applyProtection="1">
      <alignment horizontal="center" vertical="center" wrapText="1"/>
    </xf>
    <xf numFmtId="0" fontId="11" fillId="5" borderId="2" xfId="6" applyFont="1" applyFill="1">
      <alignment horizontal="center" vertical="center" wrapText="1"/>
    </xf>
    <xf numFmtId="0" fontId="10" fillId="5" borderId="1" xfId="25" applyNumberFormat="1" applyFont="1" applyFill="1" applyAlignment="1" applyProtection="1">
      <alignment horizontal="center" vertical="center" wrapText="1"/>
    </xf>
    <xf numFmtId="0" fontId="11" fillId="0" borderId="2" xfId="6" applyNumberFormat="1" applyFont="1" applyProtection="1">
      <alignment horizontal="center" vertical="center" wrapText="1"/>
    </xf>
    <xf numFmtId="0" fontId="11" fillId="0" borderId="2" xfId="6" applyFont="1">
      <alignment horizontal="center" vertical="center" wrapText="1"/>
    </xf>
    <xf numFmtId="0" fontId="8" fillId="0" borderId="1" xfId="14" applyNumberFormat="1" applyFont="1" applyProtection="1">
      <alignment horizontal="left" wrapText="1"/>
    </xf>
    <xf numFmtId="0" fontId="8" fillId="0" borderId="1" xfId="14" applyFont="1">
      <alignment horizontal="left" wrapText="1"/>
    </xf>
    <xf numFmtId="0" fontId="9" fillId="0" borderId="2" xfId="11" applyNumberFormat="1" applyFont="1" applyProtection="1">
      <alignment horizontal="left"/>
    </xf>
    <xf numFmtId="0" fontId="9" fillId="0" borderId="2" xfId="11" applyFont="1">
      <alignment horizontal="left"/>
    </xf>
    <xf numFmtId="0" fontId="11" fillId="5" borderId="2" xfId="27" applyNumberFormat="1" applyFont="1" applyFill="1" applyProtection="1">
      <alignment horizontal="center" vertical="center" wrapText="1"/>
    </xf>
    <xf numFmtId="0" fontId="11" fillId="5" borderId="2" xfId="27" applyFont="1" applyFill="1">
      <alignment horizontal="center" vertical="center" wrapTex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8" fillId="0" borderId="1" xfId="1" applyNumberFormat="1" applyFont="1" applyProtection="1">
      <alignment wrapText="1"/>
    </xf>
    <xf numFmtId="0" fontId="8" fillId="0" borderId="1" xfId="1" applyFont="1">
      <alignment wrapText="1"/>
    </xf>
    <xf numFmtId="0" fontId="8" fillId="0" borderId="1" xfId="4" applyNumberFormat="1" applyFont="1" applyProtection="1">
      <alignment horizontal="center"/>
    </xf>
    <xf numFmtId="0" fontId="8" fillId="0" borderId="1" xfId="4" applyFont="1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1" fillId="5" borderId="2" xfId="22" applyNumberFormat="1" applyFont="1" applyFill="1" applyAlignment="1" applyProtection="1">
      <alignment horizontal="center" vertical="center" wrapText="1"/>
    </xf>
    <xf numFmtId="4" fontId="11" fillId="5" borderId="2" xfId="22" applyFont="1" applyFill="1" applyAlignment="1">
      <alignment horizontal="center" vertical="center" wrapText="1"/>
    </xf>
    <xf numFmtId="4" fontId="9" fillId="5" borderId="2" xfId="10" applyNumberFormat="1" applyFont="1" applyFill="1" applyProtection="1">
      <alignment horizontal="right" vertical="top" shrinkToFit="1"/>
    </xf>
    <xf numFmtId="4" fontId="8" fillId="5" borderId="2" xfId="10" applyNumberFormat="1" applyFont="1" applyFill="1" applyProtection="1">
      <alignment horizontal="right" vertical="top" shrinkToFit="1"/>
    </xf>
    <xf numFmtId="4" fontId="9" fillId="5" borderId="2" xfId="13" applyNumberFormat="1" applyFont="1" applyFill="1" applyProtection="1">
      <alignment horizontal="right" vertical="top" shrinkToFit="1"/>
    </xf>
  </cellXfs>
  <cellStyles count="28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xl43" xfId="26"/>
    <cellStyle name="xl53" xfId="27"/>
    <cellStyle name="xl57" xfId="25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3"/>
  <sheetViews>
    <sheetView showGridLines="0" tabSelected="1" topLeftCell="A13" zoomScaleNormal="100" zoomScaleSheetLayoutView="100" workbookViewId="0">
      <selection activeCell="AB34" sqref="AB34"/>
    </sheetView>
  </sheetViews>
  <sheetFormatPr defaultRowHeight="15" outlineLevelRow="1" x14ac:dyDescent="0.25"/>
  <cols>
    <col min="1" max="1" width="42" style="6" customWidth="1"/>
    <col min="2" max="2" width="9.140625" style="6" hidden="1"/>
    <col min="3" max="3" width="9" style="6" customWidth="1"/>
    <col min="4" max="12" width="9.140625" style="6" hidden="1"/>
    <col min="13" max="13" width="14.7109375" style="7" customWidth="1"/>
    <col min="14" max="22" width="9.140625" style="7" hidden="1"/>
    <col min="23" max="23" width="14.7109375" style="7" customWidth="1"/>
    <col min="24" max="26" width="9.140625" style="7" hidden="1"/>
    <col min="27" max="27" width="13.85546875" style="7" customWidth="1"/>
    <col min="28" max="28" width="12.85546875" style="7" customWidth="1"/>
    <col min="29" max="29" width="9.140625" style="1" hidden="1"/>
    <col min="30" max="30" width="9.140625" style="1" customWidth="1"/>
    <col min="31" max="16384" width="9.140625" style="1"/>
  </cols>
  <sheetData>
    <row r="1" spans="1:30" x14ac:dyDescent="0.25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8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2"/>
      <c r="AD1" s="2"/>
    </row>
    <row r="2" spans="1:30" x14ac:dyDescent="0.25">
      <c r="A2" s="29" t="s">
        <v>52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"/>
    </row>
    <row r="3" spans="1:30" ht="15.95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"/>
    </row>
    <row r="4" spans="1:30" ht="15.75" customHeight="1" x14ac:dyDescent="0.25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10"/>
      <c r="AC4" s="3"/>
      <c r="AD4" s="2"/>
    </row>
    <row r="5" spans="1:30" ht="12.75" customHeight="1" x14ac:dyDescent="0.25">
      <c r="A5" s="44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2"/>
    </row>
    <row r="6" spans="1:30" ht="38.25" customHeight="1" x14ac:dyDescent="0.25">
      <c r="A6" s="30" t="s">
        <v>1</v>
      </c>
      <c r="B6" s="30" t="s">
        <v>2</v>
      </c>
      <c r="C6" s="46" t="s">
        <v>53</v>
      </c>
      <c r="D6" s="30" t="s">
        <v>2</v>
      </c>
      <c r="E6" s="30" t="s">
        <v>2</v>
      </c>
      <c r="F6" s="30" t="s">
        <v>2</v>
      </c>
      <c r="G6" s="30" t="s">
        <v>2</v>
      </c>
      <c r="H6" s="30" t="s">
        <v>2</v>
      </c>
      <c r="I6" s="30" t="s">
        <v>2</v>
      </c>
      <c r="J6" s="30" t="s">
        <v>2</v>
      </c>
      <c r="K6" s="30" t="s">
        <v>2</v>
      </c>
      <c r="L6" s="30" t="s">
        <v>2</v>
      </c>
      <c r="M6" s="25" t="s">
        <v>54</v>
      </c>
      <c r="N6" s="27" t="s">
        <v>2</v>
      </c>
      <c r="O6" s="27" t="s">
        <v>2</v>
      </c>
      <c r="P6" s="27" t="s">
        <v>2</v>
      </c>
      <c r="Q6" s="27" t="s">
        <v>2</v>
      </c>
      <c r="R6" s="27" t="s">
        <v>2</v>
      </c>
      <c r="S6" s="27" t="s">
        <v>2</v>
      </c>
      <c r="T6" s="27" t="s">
        <v>2</v>
      </c>
      <c r="U6" s="27" t="s">
        <v>2</v>
      </c>
      <c r="V6" s="16" t="s">
        <v>2</v>
      </c>
      <c r="W6" s="36" t="s">
        <v>55</v>
      </c>
      <c r="X6" s="27" t="s">
        <v>2</v>
      </c>
      <c r="Y6" s="27" t="s">
        <v>2</v>
      </c>
      <c r="Z6" s="16" t="s">
        <v>2</v>
      </c>
      <c r="AA6" s="36" t="s">
        <v>56</v>
      </c>
      <c r="AB6" s="36" t="s">
        <v>57</v>
      </c>
      <c r="AC6" s="38" t="s">
        <v>2</v>
      </c>
      <c r="AD6" s="2"/>
    </row>
    <row r="7" spans="1:30" x14ac:dyDescent="0.25">
      <c r="A7" s="31"/>
      <c r="B7" s="31"/>
      <c r="C7" s="47"/>
      <c r="D7" s="31"/>
      <c r="E7" s="31"/>
      <c r="F7" s="31"/>
      <c r="G7" s="31"/>
      <c r="H7" s="31"/>
      <c r="I7" s="31"/>
      <c r="J7" s="31"/>
      <c r="K7" s="31"/>
      <c r="L7" s="31"/>
      <c r="M7" s="26"/>
      <c r="N7" s="28"/>
      <c r="O7" s="28"/>
      <c r="P7" s="28"/>
      <c r="Q7" s="28"/>
      <c r="R7" s="28"/>
      <c r="S7" s="28"/>
      <c r="T7" s="28"/>
      <c r="U7" s="28"/>
      <c r="V7" s="16"/>
      <c r="W7" s="37"/>
      <c r="X7" s="28"/>
      <c r="Y7" s="28"/>
      <c r="Z7" s="16"/>
      <c r="AA7" s="37"/>
      <c r="AB7" s="37"/>
      <c r="AC7" s="39"/>
      <c r="AD7" s="2"/>
    </row>
    <row r="8" spans="1:30" s="22" customFormat="1" ht="28.5" x14ac:dyDescent="0.25">
      <c r="A8" s="17" t="s">
        <v>3</v>
      </c>
      <c r="B8" s="18" t="s">
        <v>4</v>
      </c>
      <c r="C8" s="18" t="s">
        <v>5</v>
      </c>
      <c r="D8" s="18" t="s">
        <v>6</v>
      </c>
      <c r="E8" s="18" t="s">
        <v>4</v>
      </c>
      <c r="F8" s="18" t="s">
        <v>4</v>
      </c>
      <c r="G8" s="18"/>
      <c r="H8" s="18"/>
      <c r="I8" s="18"/>
      <c r="J8" s="18"/>
      <c r="K8" s="18"/>
      <c r="L8" s="18"/>
      <c r="M8" s="19">
        <v>1225652.72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1033865</v>
      </c>
      <c r="V8" s="19">
        <v>971468.09</v>
      </c>
      <c r="W8" s="19">
        <v>924678.42</v>
      </c>
      <c r="X8" s="19">
        <v>0</v>
      </c>
      <c r="Y8" s="19">
        <v>0</v>
      </c>
      <c r="Z8" s="19">
        <v>924678.42</v>
      </c>
      <c r="AA8" s="19">
        <f>M8</f>
        <v>1225652.72</v>
      </c>
      <c r="AB8" s="48">
        <f>SUM(AB9:AB11)</f>
        <v>1166354</v>
      </c>
      <c r="AC8" s="20">
        <v>0</v>
      </c>
      <c r="AD8" s="21"/>
    </row>
    <row r="9" spans="1:30" ht="75" outlineLevel="1" x14ac:dyDescent="0.25">
      <c r="A9" s="11" t="s">
        <v>7</v>
      </c>
      <c r="B9" s="12" t="s">
        <v>4</v>
      </c>
      <c r="C9" s="12" t="s">
        <v>8</v>
      </c>
      <c r="D9" s="12" t="s">
        <v>6</v>
      </c>
      <c r="E9" s="12" t="s">
        <v>4</v>
      </c>
      <c r="F9" s="12" t="s">
        <v>4</v>
      </c>
      <c r="G9" s="12"/>
      <c r="H9" s="12"/>
      <c r="I9" s="12"/>
      <c r="J9" s="12"/>
      <c r="K9" s="12"/>
      <c r="L9" s="12"/>
      <c r="M9" s="13">
        <v>1223652.72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1029865</v>
      </c>
      <c r="V9" s="13">
        <v>971468.09</v>
      </c>
      <c r="W9" s="13">
        <v>924678.42</v>
      </c>
      <c r="X9" s="13">
        <v>0</v>
      </c>
      <c r="Y9" s="13">
        <v>0</v>
      </c>
      <c r="Z9" s="13">
        <v>924678.42</v>
      </c>
      <c r="AA9" s="13">
        <f t="shared" ref="AA9:AA31" si="0">M9</f>
        <v>1223652.72</v>
      </c>
      <c r="AB9" s="49">
        <v>1162354</v>
      </c>
      <c r="AC9" s="4">
        <v>0</v>
      </c>
      <c r="AD9" s="2"/>
    </row>
    <row r="10" spans="1:30" outlineLevel="1" x14ac:dyDescent="0.25">
      <c r="A10" s="11" t="s">
        <v>9</v>
      </c>
      <c r="B10" s="12" t="s">
        <v>4</v>
      </c>
      <c r="C10" s="12" t="s">
        <v>10</v>
      </c>
      <c r="D10" s="12" t="s">
        <v>6</v>
      </c>
      <c r="E10" s="12" t="s">
        <v>4</v>
      </c>
      <c r="F10" s="12" t="s">
        <v>4</v>
      </c>
      <c r="G10" s="12"/>
      <c r="H10" s="12"/>
      <c r="I10" s="12"/>
      <c r="J10" s="12"/>
      <c r="K10" s="12"/>
      <c r="L10" s="12"/>
      <c r="M10" s="13">
        <v>2000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13">
        <v>2000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f t="shared" si="0"/>
        <v>2000</v>
      </c>
      <c r="AB10" s="49">
        <v>2000</v>
      </c>
      <c r="AC10" s="4">
        <v>0</v>
      </c>
      <c r="AD10" s="2"/>
    </row>
    <row r="11" spans="1:30" outlineLevel="1" x14ac:dyDescent="0.25">
      <c r="A11" s="11" t="s">
        <v>11</v>
      </c>
      <c r="B11" s="12" t="s">
        <v>4</v>
      </c>
      <c r="C11" s="12" t="s">
        <v>12</v>
      </c>
      <c r="D11" s="12" t="s">
        <v>6</v>
      </c>
      <c r="E11" s="12" t="s">
        <v>4</v>
      </c>
      <c r="F11" s="12" t="s">
        <v>4</v>
      </c>
      <c r="G11" s="12"/>
      <c r="H11" s="12"/>
      <c r="I11" s="12"/>
      <c r="J11" s="12"/>
      <c r="K11" s="12"/>
      <c r="L11" s="12"/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13">
        <v>2000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f t="shared" si="0"/>
        <v>0</v>
      </c>
      <c r="AB11" s="49">
        <v>2000</v>
      </c>
      <c r="AC11" s="4">
        <v>0</v>
      </c>
      <c r="AD11" s="2"/>
    </row>
    <row r="12" spans="1:30" s="22" customFormat="1" x14ac:dyDescent="0.25">
      <c r="A12" s="17" t="s">
        <v>13</v>
      </c>
      <c r="B12" s="18" t="s">
        <v>4</v>
      </c>
      <c r="C12" s="18" t="s">
        <v>14</v>
      </c>
      <c r="D12" s="18" t="s">
        <v>6</v>
      </c>
      <c r="E12" s="18" t="s">
        <v>4</v>
      </c>
      <c r="F12" s="18" t="s">
        <v>4</v>
      </c>
      <c r="G12" s="18"/>
      <c r="H12" s="18"/>
      <c r="I12" s="18"/>
      <c r="J12" s="18"/>
      <c r="K12" s="18"/>
      <c r="L12" s="18"/>
      <c r="M12" s="19">
        <v>63200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0</v>
      </c>
      <c r="T12" s="19">
        <v>0</v>
      </c>
      <c r="U12" s="19">
        <v>63200</v>
      </c>
      <c r="V12" s="19">
        <v>18069.09</v>
      </c>
      <c r="W12" s="19">
        <v>18069.09</v>
      </c>
      <c r="X12" s="19">
        <v>0</v>
      </c>
      <c r="Y12" s="19">
        <v>0</v>
      </c>
      <c r="Z12" s="19">
        <v>18069.09</v>
      </c>
      <c r="AA12" s="19">
        <f t="shared" si="0"/>
        <v>63200</v>
      </c>
      <c r="AB12" s="48">
        <f>SUM(AB13)</f>
        <v>62800</v>
      </c>
      <c r="AC12" s="20">
        <v>0</v>
      </c>
      <c r="AD12" s="21"/>
    </row>
    <row r="13" spans="1:30" ht="30" outlineLevel="1" x14ac:dyDescent="0.25">
      <c r="A13" s="11" t="s">
        <v>15</v>
      </c>
      <c r="B13" s="12" t="s">
        <v>4</v>
      </c>
      <c r="C13" s="12" t="s">
        <v>16</v>
      </c>
      <c r="D13" s="12" t="s">
        <v>6</v>
      </c>
      <c r="E13" s="12" t="s">
        <v>4</v>
      </c>
      <c r="F13" s="12" t="s">
        <v>4</v>
      </c>
      <c r="G13" s="12"/>
      <c r="H13" s="12"/>
      <c r="I13" s="12"/>
      <c r="J13" s="12"/>
      <c r="K13" s="12"/>
      <c r="L13" s="12"/>
      <c r="M13" s="13">
        <v>63200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13">
        <v>63200</v>
      </c>
      <c r="V13" s="13">
        <v>18069.09</v>
      </c>
      <c r="W13" s="13">
        <v>18069.09</v>
      </c>
      <c r="X13" s="13">
        <v>0</v>
      </c>
      <c r="Y13" s="13">
        <v>0</v>
      </c>
      <c r="Z13" s="13">
        <v>18069.09</v>
      </c>
      <c r="AA13" s="13">
        <f t="shared" si="0"/>
        <v>63200</v>
      </c>
      <c r="AB13" s="49">
        <v>62800</v>
      </c>
      <c r="AC13" s="4">
        <v>0</v>
      </c>
      <c r="AD13" s="2"/>
    </row>
    <row r="14" spans="1:30" s="22" customFormat="1" ht="57" x14ac:dyDescent="0.25">
      <c r="A14" s="17" t="s">
        <v>17</v>
      </c>
      <c r="B14" s="18" t="s">
        <v>4</v>
      </c>
      <c r="C14" s="18" t="s">
        <v>18</v>
      </c>
      <c r="D14" s="18" t="s">
        <v>6</v>
      </c>
      <c r="E14" s="18" t="s">
        <v>4</v>
      </c>
      <c r="F14" s="18" t="s">
        <v>4</v>
      </c>
      <c r="G14" s="18"/>
      <c r="H14" s="18"/>
      <c r="I14" s="18"/>
      <c r="J14" s="18"/>
      <c r="K14" s="18"/>
      <c r="L14" s="18"/>
      <c r="M14" s="19">
        <v>25000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3000</v>
      </c>
      <c r="V14" s="19">
        <v>24592.560000000001</v>
      </c>
      <c r="W14" s="19">
        <v>24592.560000000001</v>
      </c>
      <c r="X14" s="19">
        <v>0</v>
      </c>
      <c r="Y14" s="19">
        <v>0</v>
      </c>
      <c r="Z14" s="19">
        <v>24592.560000000001</v>
      </c>
      <c r="AA14" s="19">
        <f t="shared" si="0"/>
        <v>25000</v>
      </c>
      <c r="AB14" s="48">
        <f>SUM(AB15)</f>
        <v>3000</v>
      </c>
      <c r="AC14" s="20">
        <v>0</v>
      </c>
      <c r="AD14" s="21"/>
    </row>
    <row r="15" spans="1:30" ht="60" outlineLevel="1" x14ac:dyDescent="0.25">
      <c r="A15" s="11" t="s">
        <v>19</v>
      </c>
      <c r="B15" s="12" t="s">
        <v>4</v>
      </c>
      <c r="C15" s="12" t="s">
        <v>20</v>
      </c>
      <c r="D15" s="12" t="s">
        <v>6</v>
      </c>
      <c r="E15" s="12" t="s">
        <v>4</v>
      </c>
      <c r="F15" s="12" t="s">
        <v>4</v>
      </c>
      <c r="G15" s="12"/>
      <c r="H15" s="12"/>
      <c r="I15" s="12"/>
      <c r="J15" s="12"/>
      <c r="K15" s="12"/>
      <c r="L15" s="12"/>
      <c r="M15" s="13">
        <v>25000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3000</v>
      </c>
      <c r="V15" s="13">
        <v>24592.560000000001</v>
      </c>
      <c r="W15" s="13">
        <v>24592.560000000001</v>
      </c>
      <c r="X15" s="13">
        <v>0</v>
      </c>
      <c r="Y15" s="13">
        <v>0</v>
      </c>
      <c r="Z15" s="13">
        <v>24592.560000000001</v>
      </c>
      <c r="AA15" s="13">
        <f t="shared" si="0"/>
        <v>25000</v>
      </c>
      <c r="AB15" s="49">
        <v>3000</v>
      </c>
      <c r="AC15" s="4">
        <v>0</v>
      </c>
      <c r="AD15" s="2"/>
    </row>
    <row r="16" spans="1:30" s="22" customFormat="1" x14ac:dyDescent="0.25">
      <c r="A16" s="17" t="s">
        <v>21</v>
      </c>
      <c r="B16" s="18" t="s">
        <v>4</v>
      </c>
      <c r="C16" s="18" t="s">
        <v>22</v>
      </c>
      <c r="D16" s="18" t="s">
        <v>6</v>
      </c>
      <c r="E16" s="18" t="s">
        <v>4</v>
      </c>
      <c r="F16" s="18" t="s">
        <v>4</v>
      </c>
      <c r="G16" s="18"/>
      <c r="H16" s="18"/>
      <c r="I16" s="18"/>
      <c r="J16" s="18"/>
      <c r="K16" s="18"/>
      <c r="L16" s="18"/>
      <c r="M16" s="19">
        <v>103820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54320</v>
      </c>
      <c r="V16" s="19">
        <v>40000</v>
      </c>
      <c r="W16" s="19">
        <v>35550</v>
      </c>
      <c r="X16" s="19">
        <v>0</v>
      </c>
      <c r="Y16" s="19">
        <v>0</v>
      </c>
      <c r="Z16" s="19">
        <v>35550</v>
      </c>
      <c r="AA16" s="19">
        <f t="shared" si="0"/>
        <v>103820</v>
      </c>
      <c r="AB16" s="48">
        <f>SUM(AB17:AB18)</f>
        <v>118318</v>
      </c>
      <c r="AC16" s="20">
        <v>0</v>
      </c>
      <c r="AD16" s="21"/>
    </row>
    <row r="17" spans="1:30" outlineLevel="1" x14ac:dyDescent="0.25">
      <c r="A17" s="11" t="s">
        <v>23</v>
      </c>
      <c r="B17" s="12" t="s">
        <v>4</v>
      </c>
      <c r="C17" s="12" t="s">
        <v>24</v>
      </c>
      <c r="D17" s="12" t="s">
        <v>6</v>
      </c>
      <c r="E17" s="12" t="s">
        <v>4</v>
      </c>
      <c r="F17" s="12" t="s">
        <v>4</v>
      </c>
      <c r="G17" s="12"/>
      <c r="H17" s="12"/>
      <c r="I17" s="12"/>
      <c r="J17" s="12"/>
      <c r="K17" s="12"/>
      <c r="L17" s="12"/>
      <c r="M17" s="13">
        <v>103820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13">
        <v>53820</v>
      </c>
      <c r="V17" s="13">
        <v>40000</v>
      </c>
      <c r="W17" s="13">
        <v>35550</v>
      </c>
      <c r="X17" s="13">
        <v>0</v>
      </c>
      <c r="Y17" s="13">
        <v>0</v>
      </c>
      <c r="Z17" s="13">
        <v>35550</v>
      </c>
      <c r="AA17" s="13">
        <f t="shared" si="0"/>
        <v>103820</v>
      </c>
      <c r="AB17" s="49">
        <v>117818</v>
      </c>
      <c r="AC17" s="4">
        <v>0</v>
      </c>
      <c r="AD17" s="2"/>
    </row>
    <row r="18" spans="1:30" ht="30" outlineLevel="1" x14ac:dyDescent="0.25">
      <c r="A18" s="11" t="s">
        <v>25</v>
      </c>
      <c r="B18" s="12" t="s">
        <v>4</v>
      </c>
      <c r="C18" s="12" t="s">
        <v>26</v>
      </c>
      <c r="D18" s="12" t="s">
        <v>6</v>
      </c>
      <c r="E18" s="12" t="s">
        <v>4</v>
      </c>
      <c r="F18" s="12" t="s">
        <v>4</v>
      </c>
      <c r="G18" s="12"/>
      <c r="H18" s="12"/>
      <c r="I18" s="12"/>
      <c r="J18" s="12"/>
      <c r="K18" s="12"/>
      <c r="L18" s="12"/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13">
        <v>500</v>
      </c>
      <c r="V18" s="13">
        <v>0</v>
      </c>
      <c r="W18" s="13">
        <v>0</v>
      </c>
      <c r="X18" s="13">
        <v>0</v>
      </c>
      <c r="Y18" s="13">
        <v>0</v>
      </c>
      <c r="Z18" s="13">
        <v>0</v>
      </c>
      <c r="AA18" s="13">
        <f t="shared" si="0"/>
        <v>0</v>
      </c>
      <c r="AB18" s="49">
        <v>500</v>
      </c>
      <c r="AC18" s="4">
        <v>0</v>
      </c>
      <c r="AD18" s="2"/>
    </row>
    <row r="19" spans="1:30" s="22" customFormat="1" ht="28.5" x14ac:dyDescent="0.25">
      <c r="A19" s="17" t="s">
        <v>27</v>
      </c>
      <c r="B19" s="18" t="s">
        <v>4</v>
      </c>
      <c r="C19" s="18" t="s">
        <v>28</v>
      </c>
      <c r="D19" s="18" t="s">
        <v>6</v>
      </c>
      <c r="E19" s="18" t="s">
        <v>4</v>
      </c>
      <c r="F19" s="18" t="s">
        <v>4</v>
      </c>
      <c r="G19" s="18"/>
      <c r="H19" s="18"/>
      <c r="I19" s="18"/>
      <c r="J19" s="18"/>
      <c r="K19" s="18"/>
      <c r="L19" s="18"/>
      <c r="M19" s="19">
        <v>199221.17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131360</v>
      </c>
      <c r="V19" s="19">
        <v>92945.74</v>
      </c>
      <c r="W19" s="19">
        <v>89799.15</v>
      </c>
      <c r="X19" s="19">
        <v>0</v>
      </c>
      <c r="Y19" s="19">
        <v>0</v>
      </c>
      <c r="Z19" s="19">
        <v>89799.15</v>
      </c>
      <c r="AA19" s="19">
        <f t="shared" si="0"/>
        <v>199221.17</v>
      </c>
      <c r="AB19" s="48">
        <f>SUM(AB20:AB21)</f>
        <v>144745</v>
      </c>
      <c r="AC19" s="20">
        <v>0</v>
      </c>
      <c r="AD19" s="21"/>
    </row>
    <row r="20" spans="1:30" outlineLevel="1" x14ac:dyDescent="0.25">
      <c r="A20" s="11" t="s">
        <v>29</v>
      </c>
      <c r="B20" s="12" t="s">
        <v>4</v>
      </c>
      <c r="C20" s="12" t="s">
        <v>30</v>
      </c>
      <c r="D20" s="12" t="s">
        <v>6</v>
      </c>
      <c r="E20" s="12" t="s">
        <v>4</v>
      </c>
      <c r="F20" s="12" t="s">
        <v>4</v>
      </c>
      <c r="G20" s="12"/>
      <c r="H20" s="12"/>
      <c r="I20" s="12"/>
      <c r="J20" s="12"/>
      <c r="K20" s="12"/>
      <c r="L20" s="12"/>
      <c r="M20" s="13">
        <v>38809.61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13">
        <v>30000</v>
      </c>
      <c r="V20" s="13">
        <v>30432.880000000001</v>
      </c>
      <c r="W20" s="13">
        <v>27286.29</v>
      </c>
      <c r="X20" s="13">
        <v>0</v>
      </c>
      <c r="Y20" s="13">
        <v>0</v>
      </c>
      <c r="Z20" s="13">
        <v>27286.29</v>
      </c>
      <c r="AA20" s="13">
        <f t="shared" si="0"/>
        <v>38809.61</v>
      </c>
      <c r="AB20" s="49">
        <v>30000</v>
      </c>
      <c r="AC20" s="4">
        <v>0</v>
      </c>
      <c r="AD20" s="2"/>
    </row>
    <row r="21" spans="1:30" outlineLevel="1" x14ac:dyDescent="0.25">
      <c r="A21" s="11" t="s">
        <v>31</v>
      </c>
      <c r="B21" s="12" t="s">
        <v>4</v>
      </c>
      <c r="C21" s="12" t="s">
        <v>32</v>
      </c>
      <c r="D21" s="12" t="s">
        <v>6</v>
      </c>
      <c r="E21" s="12" t="s">
        <v>4</v>
      </c>
      <c r="F21" s="12" t="s">
        <v>4</v>
      </c>
      <c r="G21" s="12"/>
      <c r="H21" s="12"/>
      <c r="I21" s="12"/>
      <c r="J21" s="12"/>
      <c r="K21" s="12"/>
      <c r="L21" s="12"/>
      <c r="M21" s="13">
        <v>160411.56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13">
        <v>101360</v>
      </c>
      <c r="V21" s="13">
        <v>62512.86</v>
      </c>
      <c r="W21" s="13">
        <v>62512.86</v>
      </c>
      <c r="X21" s="13">
        <v>0</v>
      </c>
      <c r="Y21" s="13">
        <v>0</v>
      </c>
      <c r="Z21" s="13">
        <v>62512.86</v>
      </c>
      <c r="AA21" s="13">
        <f t="shared" si="0"/>
        <v>160411.56</v>
      </c>
      <c r="AB21" s="49">
        <v>114745</v>
      </c>
      <c r="AC21" s="4">
        <v>0</v>
      </c>
      <c r="AD21" s="2"/>
    </row>
    <row r="22" spans="1:30" s="22" customFormat="1" x14ac:dyDescent="0.25">
      <c r="A22" s="17" t="s">
        <v>33</v>
      </c>
      <c r="B22" s="18" t="s">
        <v>4</v>
      </c>
      <c r="C22" s="18" t="s">
        <v>34</v>
      </c>
      <c r="D22" s="18" t="s">
        <v>6</v>
      </c>
      <c r="E22" s="18" t="s">
        <v>4</v>
      </c>
      <c r="F22" s="18" t="s">
        <v>4</v>
      </c>
      <c r="G22" s="18"/>
      <c r="H22" s="18"/>
      <c r="I22" s="18"/>
      <c r="J22" s="18"/>
      <c r="K22" s="18"/>
      <c r="L22" s="18"/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1000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f t="shared" si="0"/>
        <v>0</v>
      </c>
      <c r="AB22" s="48">
        <f>SUM(AB23)</f>
        <v>1000</v>
      </c>
      <c r="AC22" s="20">
        <v>0</v>
      </c>
      <c r="AD22" s="21"/>
    </row>
    <row r="23" spans="1:30" outlineLevel="1" x14ac:dyDescent="0.25">
      <c r="A23" s="11" t="s">
        <v>35</v>
      </c>
      <c r="B23" s="12" t="s">
        <v>4</v>
      </c>
      <c r="C23" s="12" t="s">
        <v>36</v>
      </c>
      <c r="D23" s="12" t="s">
        <v>6</v>
      </c>
      <c r="E23" s="12" t="s">
        <v>4</v>
      </c>
      <c r="F23" s="12" t="s">
        <v>4</v>
      </c>
      <c r="G23" s="12"/>
      <c r="H23" s="12"/>
      <c r="I23" s="12"/>
      <c r="J23" s="12"/>
      <c r="K23" s="12"/>
      <c r="L23" s="12"/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13">
        <v>1000</v>
      </c>
      <c r="V23" s="13">
        <v>0</v>
      </c>
      <c r="W23" s="13">
        <v>0</v>
      </c>
      <c r="X23" s="13">
        <v>0</v>
      </c>
      <c r="Y23" s="13">
        <v>0</v>
      </c>
      <c r="Z23" s="13">
        <v>0</v>
      </c>
      <c r="AA23" s="13">
        <f t="shared" si="0"/>
        <v>0</v>
      </c>
      <c r="AB23" s="49">
        <v>1000</v>
      </c>
      <c r="AC23" s="4">
        <v>0</v>
      </c>
      <c r="AD23" s="2"/>
    </row>
    <row r="24" spans="1:30" s="22" customFormat="1" x14ac:dyDescent="0.25">
      <c r="A24" s="17" t="s">
        <v>37</v>
      </c>
      <c r="B24" s="18" t="s">
        <v>4</v>
      </c>
      <c r="C24" s="18" t="s">
        <v>38</v>
      </c>
      <c r="D24" s="18" t="s">
        <v>6</v>
      </c>
      <c r="E24" s="18" t="s">
        <v>4</v>
      </c>
      <c r="F24" s="18" t="s">
        <v>4</v>
      </c>
      <c r="G24" s="18"/>
      <c r="H24" s="18"/>
      <c r="I24" s="18"/>
      <c r="J24" s="18"/>
      <c r="K24" s="18"/>
      <c r="L24" s="18"/>
      <c r="M24" s="19">
        <v>1374045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1082045</v>
      </c>
      <c r="V24" s="19">
        <v>680000</v>
      </c>
      <c r="W24" s="19">
        <v>680000</v>
      </c>
      <c r="X24" s="19">
        <v>0</v>
      </c>
      <c r="Y24" s="19">
        <v>0</v>
      </c>
      <c r="Z24" s="19">
        <v>680000</v>
      </c>
      <c r="AA24" s="19">
        <f t="shared" si="0"/>
        <v>1374045</v>
      </c>
      <c r="AB24" s="48">
        <f>SUM(AB25:AB26)</f>
        <v>1364300</v>
      </c>
      <c r="AC24" s="20">
        <v>0</v>
      </c>
      <c r="AD24" s="21"/>
    </row>
    <row r="25" spans="1:30" outlineLevel="1" x14ac:dyDescent="0.25">
      <c r="A25" s="11" t="s">
        <v>39</v>
      </c>
      <c r="B25" s="12" t="s">
        <v>4</v>
      </c>
      <c r="C25" s="12" t="s">
        <v>40</v>
      </c>
      <c r="D25" s="12" t="s">
        <v>6</v>
      </c>
      <c r="E25" s="12" t="s">
        <v>4</v>
      </c>
      <c r="F25" s="12" t="s">
        <v>4</v>
      </c>
      <c r="G25" s="12"/>
      <c r="H25" s="12"/>
      <c r="I25" s="12"/>
      <c r="J25" s="12"/>
      <c r="K25" s="12"/>
      <c r="L25" s="12"/>
      <c r="M25" s="13">
        <v>1251932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13">
        <v>959932</v>
      </c>
      <c r="V25" s="13">
        <v>680000</v>
      </c>
      <c r="W25" s="13">
        <v>680000</v>
      </c>
      <c r="X25" s="13">
        <v>0</v>
      </c>
      <c r="Y25" s="13">
        <v>0</v>
      </c>
      <c r="Z25" s="13">
        <v>680000</v>
      </c>
      <c r="AA25" s="13">
        <f t="shared" si="0"/>
        <v>1251932</v>
      </c>
      <c r="AB25" s="49">
        <v>1314965</v>
      </c>
      <c r="AC25" s="4">
        <v>0</v>
      </c>
      <c r="AD25" s="2"/>
    </row>
    <row r="26" spans="1:30" ht="30" outlineLevel="1" x14ac:dyDescent="0.25">
      <c r="A26" s="11" t="s">
        <v>41</v>
      </c>
      <c r="B26" s="12" t="s">
        <v>4</v>
      </c>
      <c r="C26" s="12" t="s">
        <v>42</v>
      </c>
      <c r="D26" s="12" t="s">
        <v>6</v>
      </c>
      <c r="E26" s="12" t="s">
        <v>4</v>
      </c>
      <c r="F26" s="12" t="s">
        <v>4</v>
      </c>
      <c r="G26" s="12"/>
      <c r="H26" s="12"/>
      <c r="I26" s="12"/>
      <c r="J26" s="12"/>
      <c r="K26" s="12"/>
      <c r="L26" s="12"/>
      <c r="M26" s="13">
        <v>122113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13">
        <v>122113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f t="shared" si="0"/>
        <v>122113</v>
      </c>
      <c r="AB26" s="49">
        <v>49335</v>
      </c>
      <c r="AC26" s="4">
        <v>0</v>
      </c>
      <c r="AD26" s="2"/>
    </row>
    <row r="27" spans="1:30" s="22" customFormat="1" x14ac:dyDescent="0.25">
      <c r="A27" s="17" t="s">
        <v>43</v>
      </c>
      <c r="B27" s="18" t="s">
        <v>4</v>
      </c>
      <c r="C27" s="18" t="s">
        <v>44</v>
      </c>
      <c r="D27" s="18" t="s">
        <v>6</v>
      </c>
      <c r="E27" s="18" t="s">
        <v>4</v>
      </c>
      <c r="F27" s="18" t="s">
        <v>4</v>
      </c>
      <c r="G27" s="18"/>
      <c r="H27" s="18"/>
      <c r="I27" s="18"/>
      <c r="J27" s="18"/>
      <c r="K27" s="18"/>
      <c r="L27" s="18"/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500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f t="shared" si="0"/>
        <v>0</v>
      </c>
      <c r="AB27" s="48">
        <f>SUM(AB28)</f>
        <v>500</v>
      </c>
      <c r="AC27" s="20">
        <v>0</v>
      </c>
      <c r="AD27" s="21"/>
    </row>
    <row r="28" spans="1:30" outlineLevel="1" x14ac:dyDescent="0.25">
      <c r="A28" s="11" t="s">
        <v>45</v>
      </c>
      <c r="B28" s="12" t="s">
        <v>4</v>
      </c>
      <c r="C28" s="12" t="s">
        <v>46</v>
      </c>
      <c r="D28" s="12" t="s">
        <v>6</v>
      </c>
      <c r="E28" s="12" t="s">
        <v>4</v>
      </c>
      <c r="F28" s="12" t="s">
        <v>4</v>
      </c>
      <c r="G28" s="12"/>
      <c r="H28" s="12"/>
      <c r="I28" s="12"/>
      <c r="J28" s="12"/>
      <c r="K28" s="12"/>
      <c r="L28" s="12"/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13">
        <v>500</v>
      </c>
      <c r="V28" s="13">
        <v>0</v>
      </c>
      <c r="W28" s="13">
        <v>0</v>
      </c>
      <c r="X28" s="13">
        <v>0</v>
      </c>
      <c r="Y28" s="13">
        <v>0</v>
      </c>
      <c r="Z28" s="13">
        <v>0</v>
      </c>
      <c r="AA28" s="13">
        <f t="shared" si="0"/>
        <v>0</v>
      </c>
      <c r="AB28" s="49">
        <v>500</v>
      </c>
      <c r="AC28" s="4">
        <v>0</v>
      </c>
      <c r="AD28" s="2"/>
    </row>
    <row r="29" spans="1:30" s="22" customFormat="1" ht="28.5" x14ac:dyDescent="0.25">
      <c r="A29" s="17" t="s">
        <v>47</v>
      </c>
      <c r="B29" s="18" t="s">
        <v>4</v>
      </c>
      <c r="C29" s="18" t="s">
        <v>48</v>
      </c>
      <c r="D29" s="18" t="s">
        <v>6</v>
      </c>
      <c r="E29" s="18" t="s">
        <v>4</v>
      </c>
      <c r="F29" s="18" t="s">
        <v>4</v>
      </c>
      <c r="G29" s="18"/>
      <c r="H29" s="18"/>
      <c r="I29" s="18"/>
      <c r="J29" s="18"/>
      <c r="K29" s="18"/>
      <c r="L29" s="18"/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500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f t="shared" si="0"/>
        <v>0</v>
      </c>
      <c r="AB29" s="48">
        <f>SUM(AB30)</f>
        <v>500</v>
      </c>
      <c r="AC29" s="20">
        <v>0</v>
      </c>
      <c r="AD29" s="21"/>
    </row>
    <row r="30" spans="1:30" outlineLevel="1" x14ac:dyDescent="0.25">
      <c r="A30" s="11" t="s">
        <v>49</v>
      </c>
      <c r="B30" s="12" t="s">
        <v>4</v>
      </c>
      <c r="C30" s="12" t="s">
        <v>50</v>
      </c>
      <c r="D30" s="12" t="s">
        <v>6</v>
      </c>
      <c r="E30" s="12" t="s">
        <v>4</v>
      </c>
      <c r="F30" s="12" t="s">
        <v>4</v>
      </c>
      <c r="G30" s="12"/>
      <c r="H30" s="12"/>
      <c r="I30" s="12"/>
      <c r="J30" s="12"/>
      <c r="K30" s="12"/>
      <c r="L30" s="12"/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13">
        <v>500</v>
      </c>
      <c r="V30" s="13">
        <v>0</v>
      </c>
      <c r="W30" s="13">
        <v>0</v>
      </c>
      <c r="X30" s="13">
        <v>0</v>
      </c>
      <c r="Y30" s="13">
        <v>0</v>
      </c>
      <c r="Z30" s="13">
        <v>0</v>
      </c>
      <c r="AA30" s="13">
        <f t="shared" si="0"/>
        <v>0</v>
      </c>
      <c r="AB30" s="49">
        <v>500</v>
      </c>
      <c r="AC30" s="4">
        <v>0</v>
      </c>
      <c r="AD30" s="2"/>
    </row>
    <row r="31" spans="1:30" s="22" customFormat="1" ht="16.5" customHeight="1" x14ac:dyDescent="0.25">
      <c r="A31" s="34" t="s">
        <v>51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23">
        <v>2990938.89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2369790</v>
      </c>
      <c r="V31" s="23">
        <v>1827075.48</v>
      </c>
      <c r="W31" s="23">
        <v>1772689.22</v>
      </c>
      <c r="X31" s="23">
        <v>0</v>
      </c>
      <c r="Y31" s="23">
        <v>0</v>
      </c>
      <c r="Z31" s="23">
        <v>1772689.22</v>
      </c>
      <c r="AA31" s="19">
        <f t="shared" si="0"/>
        <v>2990938.89</v>
      </c>
      <c r="AB31" s="50">
        <f>SUM(AB8+AB12+AB14+AB16+AB19+AB22+AB24+AB27+AB29)</f>
        <v>2861517</v>
      </c>
      <c r="AC31" s="24">
        <v>0</v>
      </c>
      <c r="AD31" s="21"/>
    </row>
    <row r="32" spans="1:30" ht="12.7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9"/>
      <c r="N32" s="9"/>
      <c r="O32" s="9"/>
      <c r="P32" s="9"/>
      <c r="Q32" s="9"/>
      <c r="R32" s="9"/>
      <c r="S32" s="9"/>
      <c r="T32" s="9"/>
      <c r="U32" s="9"/>
      <c r="V32" s="9" t="s">
        <v>2</v>
      </c>
      <c r="W32" s="9"/>
      <c r="X32" s="9"/>
      <c r="Y32" s="9"/>
      <c r="Z32" s="9" t="s">
        <v>2</v>
      </c>
      <c r="AA32" s="9"/>
      <c r="AB32" s="9"/>
      <c r="AC32" s="2"/>
      <c r="AD32" s="2"/>
    </row>
    <row r="33" spans="1:30" x14ac:dyDescent="0.25">
      <c r="A33" s="32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15"/>
      <c r="X33" s="15"/>
      <c r="Y33" s="15"/>
      <c r="Z33" s="15"/>
      <c r="AA33" s="15"/>
      <c r="AB33" s="15"/>
      <c r="AC33" s="5"/>
      <c r="AD33" s="2"/>
    </row>
  </sheetData>
  <mergeCells count="33">
    <mergeCell ref="A1:M1"/>
    <mergeCell ref="A4:AA4"/>
    <mergeCell ref="A5:AC5"/>
    <mergeCell ref="A6:A7"/>
    <mergeCell ref="B6:B7"/>
    <mergeCell ref="C6:C7"/>
    <mergeCell ref="D6:D7"/>
    <mergeCell ref="E6:E7"/>
    <mergeCell ref="F6:F7"/>
    <mergeCell ref="G6:G7"/>
    <mergeCell ref="Y6:Y7"/>
    <mergeCell ref="W6:W7"/>
    <mergeCell ref="X6:X7"/>
    <mergeCell ref="A33:V33"/>
    <mergeCell ref="A31:L31"/>
    <mergeCell ref="O6:O7"/>
    <mergeCell ref="P6:P7"/>
    <mergeCell ref="Q6:Q7"/>
    <mergeCell ref="R6:R7"/>
    <mergeCell ref="S6:S7"/>
    <mergeCell ref="T6:T7"/>
    <mergeCell ref="U6:U7"/>
    <mergeCell ref="M6:M7"/>
    <mergeCell ref="N6:N7"/>
    <mergeCell ref="A2:AC3"/>
    <mergeCell ref="H6:H7"/>
    <mergeCell ref="I6:I7"/>
    <mergeCell ref="J6:J7"/>
    <mergeCell ref="K6:K7"/>
    <mergeCell ref="L6:L7"/>
    <mergeCell ref="AA6:AA7"/>
    <mergeCell ref="AB6:AB7"/>
    <mergeCell ref="AC6:AC7"/>
  </mergeCells>
  <pageMargins left="0.59027779999999996" right="0.59027779999999996" top="0.59027779999999996" bottom="0.59027779999999996" header="0.39374999999999999" footer="0.39374999999999999"/>
  <pageSetup paperSize="9" scale="77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0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22.10.2018 15:27:45)&lt;/VariantName&gt;&#10;  &lt;VariantLink&gt;58787597&lt;/VariantLink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4B87F1-543E-4368-AC76-8F4EAB6B022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UCHNOV43\Kozilova</dc:creator>
  <cp:lastModifiedBy>Пользователь Windows</cp:lastModifiedBy>
  <cp:lastPrinted>2021-11-02T12:30:36Z</cp:lastPrinted>
  <dcterms:created xsi:type="dcterms:W3CDTF">2021-11-02T12:27:21Z</dcterms:created>
  <dcterms:modified xsi:type="dcterms:W3CDTF">2021-11-12T09:32:13Z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22.10.2018 15_27_45)(18).xlsx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21.1.1422.2021529289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user_24_22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