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X:\Юдина\2025\Бюджет поселений на 2025 год и на плановый период 2026 2027 гг\Бюджет МО СП Деревня Порослицы на 2025 год и на плановый период 2026-2027 годов\"/>
    </mc:Choice>
  </mc:AlternateContent>
  <xr:revisionPtr revIDLastSave="0" documentId="13_ncr:1_{F44070E6-3055-40C1-91FD-0F6C559874A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0)" sheetId="11" r:id="rId1"/>
  </sheets>
  <definedNames>
    <definedName name="_xlnm.Print_Titles" localSheetId="0">'Документ (10)'!$6:$6</definedName>
  </definedNames>
  <calcPr calcId="191029"/>
</workbook>
</file>

<file path=xl/calcChain.xml><?xml version="1.0" encoding="utf-8"?>
<calcChain xmlns="http://schemas.openxmlformats.org/spreadsheetml/2006/main">
  <c r="AK22" i="11" l="1"/>
  <c r="AK25" i="11" l="1"/>
  <c r="AK24" i="11" s="1"/>
  <c r="AJ25" i="11"/>
  <c r="AJ24" i="11" s="1"/>
  <c r="AK20" i="11"/>
  <c r="AJ22" i="11"/>
  <c r="AJ20" i="11" s="1"/>
  <c r="AK16" i="11"/>
  <c r="AJ16" i="11"/>
  <c r="AJ14" i="11" s="1"/>
  <c r="AK12" i="11"/>
  <c r="AJ12" i="11"/>
  <c r="AK10" i="11"/>
  <c r="AJ10" i="11"/>
  <c r="AL11" i="11"/>
  <c r="AL13" i="11"/>
  <c r="AL15" i="11"/>
  <c r="AL17" i="11"/>
  <c r="AL18" i="11"/>
  <c r="AL26" i="11"/>
  <c r="AL27" i="11"/>
  <c r="AL28" i="11"/>
  <c r="AI21" i="11"/>
  <c r="T20" i="11"/>
  <c r="U20" i="11"/>
  <c r="V20" i="11"/>
  <c r="W20" i="11"/>
  <c r="X20" i="11"/>
  <c r="Y20" i="11"/>
  <c r="Z20" i="11"/>
  <c r="AA20" i="11"/>
  <c r="AB20" i="11"/>
  <c r="AC20" i="11"/>
  <c r="AD20" i="11"/>
  <c r="AE20" i="11"/>
  <c r="AF20" i="11"/>
  <c r="AG20" i="11"/>
  <c r="AH20" i="11"/>
  <c r="S20" i="11"/>
  <c r="T9" i="11"/>
  <c r="U9" i="11"/>
  <c r="V9" i="11"/>
  <c r="W9" i="11"/>
  <c r="X9" i="11"/>
  <c r="Y9" i="11"/>
  <c r="Z9" i="11"/>
  <c r="AA9" i="11"/>
  <c r="AB9" i="11"/>
  <c r="AC9" i="11"/>
  <c r="AD9" i="11"/>
  <c r="AE9" i="11"/>
  <c r="AF9" i="11"/>
  <c r="AG9" i="11"/>
  <c r="AH9" i="11"/>
  <c r="S9" i="11"/>
  <c r="AI8" i="11"/>
  <c r="AI10" i="11"/>
  <c r="AI11" i="11"/>
  <c r="AI12" i="11"/>
  <c r="AI13" i="11"/>
  <c r="AI14" i="11"/>
  <c r="AI15" i="11"/>
  <c r="AI16" i="11"/>
  <c r="AI17" i="11"/>
  <c r="AI18" i="11"/>
  <c r="AI19" i="11"/>
  <c r="AI22" i="11"/>
  <c r="AI23" i="11"/>
  <c r="AI24" i="11"/>
  <c r="AI25" i="11"/>
  <c r="AI26" i="11"/>
  <c r="AI27" i="11"/>
  <c r="AI28" i="11"/>
  <c r="AI29" i="11"/>
  <c r="AI7" i="11"/>
  <c r="AI9" i="11" l="1"/>
  <c r="AI20" i="11"/>
  <c r="AL16" i="11"/>
  <c r="AK14" i="11"/>
  <c r="AK9" i="11" s="1"/>
  <c r="AK8" i="11" s="1"/>
  <c r="AK7" i="11" s="1"/>
  <c r="AK29" i="11" s="1"/>
  <c r="AL25" i="11"/>
  <c r="AL24" i="11"/>
  <c r="AL12" i="11"/>
  <c r="AJ9" i="11"/>
  <c r="AJ8" i="11" s="1"/>
  <c r="AJ7" i="11" s="1"/>
  <c r="AJ29" i="11" s="1"/>
  <c r="AL10" i="11"/>
  <c r="AL14" i="11" l="1"/>
  <c r="AL29" i="11"/>
  <c r="AL7" i="11"/>
  <c r="AL9" i="11"/>
  <c r="AL8" i="11"/>
</calcChain>
</file>

<file path=xl/sharedStrings.xml><?xml version="1.0" encoding="utf-8"?>
<sst xmlns="http://schemas.openxmlformats.org/spreadsheetml/2006/main" count="123" uniqueCount="60">
  <si>
    <t>Единица измерения: руб.</t>
  </si>
  <si>
    <t/>
  </si>
  <si>
    <t>Код</t>
  </si>
  <si>
    <t>Документ</t>
  </si>
  <si>
    <t>Плательщик</t>
  </si>
  <si>
    <t>Исполнение с начала года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</si>
  <si>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</si>
  <si>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</si>
  <si>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</si>
  <si>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</si>
  <si>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</si>
  <si>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</si>
  <si>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</si>
  <si>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</si>
  <si>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</si>
  <si>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</si>
  <si>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</si>
  <si>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</si>
  <si>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</si>
  <si>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</si>
  <si>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</si>
  <si>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</si>
  <si>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</si>
  <si>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00010606030000000000</t>
  </si>
  <si>
    <t xml:space="preserve">                Земельный налог с организаций</t>
  </si>
  <si>
    <t>00010606040000000000</t>
  </si>
  <si>
    <t xml:space="preserve">                Земельный налог с физических лиц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</si>
  <si>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</si>
  <si>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</si>
  <si>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</si>
  <si>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</si>
  <si>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00011714000000000000</t>
  </si>
  <si>
    <t xml:space="preserve">              Средства самообложения граждан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</si>
  <si>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</si>
  <si>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</si>
  <si>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</si>
  <si>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</si>
  <si>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</si>
  <si>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</si>
  <si>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00020240000000000000</t>
  </si>
  <si>
    <t xml:space="preserve">            Иные межбюджетные трансферты</t>
  </si>
  <si>
    <t>ИТОГО ДОХОДОВ</t>
  </si>
  <si>
    <t>00010800000000000000</t>
  </si>
  <si>
    <t xml:space="preserve">          ГОСУДАРСТВЕННАЯ ПОШЛИНА</t>
  </si>
  <si>
    <t>00020230000000000000</t>
  </si>
  <si>
    <t xml:space="preserve">            Субвенции бюджетам бюджетной системы Российской Федерации</t>
  </si>
  <si>
    <t>Бюджет: СП "Деревня Порослицы"</t>
  </si>
  <si>
    <t xml:space="preserve">        НАЛОГОВЫЕ ДОХОДЫ</t>
  </si>
  <si>
    <t>НЕНАЛОГОВЫЕ ДОХОДЫ</t>
  </si>
  <si>
    <t>План на 2024 год</t>
  </si>
  <si>
    <t>План на 2024 год с учетом изменений</t>
  </si>
  <si>
    <t>Исполнено по бюджету муниципального района на 01.11.2024 год</t>
  </si>
  <si>
    <t>% исполнения к плану 2024 года</t>
  </si>
  <si>
    <t>Прогноз бюджета на 2025 год</t>
  </si>
  <si>
    <t>% 2025 года к ожидаемому исполнению 2024 года</t>
  </si>
  <si>
    <t>Ожидаемое исполнение бюджета МО СП "Деревня Порослицы" за 2024 год.</t>
  </si>
  <si>
    <t>Доходы</t>
  </si>
  <si>
    <t>Сумма</t>
  </si>
  <si>
    <t>Расходы</t>
  </si>
  <si>
    <t xml:space="preserve"> Администрация муниципального образования сельское поселение "Деревня Порослицы"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</si>
</sst>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9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6" fillId="0" borderId="1"/>
    <xf numFmtId="0" fontId="1" fillId="0" borderId="1">
      <alignment horizontal="left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1"/>
    <xf numFmtId="0" fontId="6" fillId="0" borderId="1"/>
    <xf numFmtId="0" fontId="6" fillId="0" borderId="1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</cellStyleXfs>
  <cellXfs count="56">
    <xf numFmtId="0" fontId="0" fillId="0" borderId="0" xfId="0"/>
    <xf numFmtId="0" fontId="8" fillId="5" borderId="0" xfId="0" applyFont="1" applyFill="1" applyProtection="1">
      <protection locked="0"/>
    </xf>
    <xf numFmtId="0" fontId="11" fillId="5" borderId="0" xfId="0" applyFont="1" applyFill="1" applyProtection="1">
      <protection locked="0"/>
    </xf>
    <xf numFmtId="1" fontId="10" fillId="5" borderId="9" xfId="8" applyFont="1" applyFill="1" applyBorder="1" applyAlignment="1">
      <alignment horizontal="center" shrinkToFit="1"/>
    </xf>
    <xf numFmtId="0" fontId="10" fillId="5" borderId="5" xfId="9" applyFont="1" applyFill="1" applyBorder="1" applyAlignment="1">
      <alignment horizontal="left" wrapText="1"/>
    </xf>
    <xf numFmtId="1" fontId="10" fillId="5" borderId="5" xfId="8" applyFont="1" applyFill="1" applyBorder="1" applyAlignment="1">
      <alignment horizontal="center" shrinkToFit="1"/>
    </xf>
    <xf numFmtId="0" fontId="10" fillId="5" borderId="5" xfId="10" applyFont="1" applyFill="1" applyBorder="1" applyAlignment="1">
      <alignment horizontal="center" wrapText="1"/>
    </xf>
    <xf numFmtId="4" fontId="10" fillId="5" borderId="5" xfId="11" applyFont="1" applyFill="1" applyBorder="1" applyAlignment="1">
      <alignment horizontal="right" shrinkToFit="1"/>
    </xf>
    <xf numFmtId="4" fontId="11" fillId="5" borderId="5" xfId="0" applyNumberFormat="1" applyFont="1" applyFill="1" applyBorder="1" applyAlignment="1" applyProtection="1">
      <alignment horizontal="center"/>
      <protection locked="0"/>
    </xf>
    <xf numFmtId="164" fontId="11" fillId="5" borderId="10" xfId="0" applyNumberFormat="1" applyFont="1" applyFill="1" applyBorder="1" applyAlignment="1" applyProtection="1">
      <alignment horizontal="center"/>
      <protection locked="0"/>
    </xf>
    <xf numFmtId="1" fontId="7" fillId="5" borderId="9" xfId="8" applyFont="1" applyFill="1" applyBorder="1" applyAlignment="1">
      <alignment horizontal="center" shrinkToFit="1"/>
    </xf>
    <xf numFmtId="0" fontId="7" fillId="5" borderId="5" xfId="9" applyFont="1" applyFill="1" applyBorder="1" applyAlignment="1">
      <alignment horizontal="left" wrapText="1"/>
    </xf>
    <xf numFmtId="1" fontId="7" fillId="5" borderId="5" xfId="8" applyFont="1" applyFill="1" applyBorder="1" applyAlignment="1">
      <alignment horizontal="center" shrinkToFit="1"/>
    </xf>
    <xf numFmtId="0" fontId="7" fillId="5" borderId="5" xfId="10" applyFont="1" applyFill="1" applyBorder="1" applyAlignment="1">
      <alignment horizontal="center" wrapText="1"/>
    </xf>
    <xf numFmtId="4" fontId="7" fillId="5" borderId="5" xfId="11" applyFont="1" applyFill="1" applyBorder="1" applyAlignment="1">
      <alignment horizontal="right" shrinkToFit="1"/>
    </xf>
    <xf numFmtId="4" fontId="8" fillId="5" borderId="5" xfId="0" applyNumberFormat="1" applyFont="1" applyFill="1" applyBorder="1" applyAlignment="1" applyProtection="1">
      <alignment horizontal="center"/>
      <protection locked="0"/>
    </xf>
    <xf numFmtId="164" fontId="8" fillId="5" borderId="10" xfId="0" applyNumberFormat="1" applyFont="1" applyFill="1" applyBorder="1" applyAlignment="1" applyProtection="1">
      <alignment horizontal="center"/>
      <protection locked="0"/>
    </xf>
    <xf numFmtId="164" fontId="11" fillId="5" borderId="13" xfId="0" applyNumberFormat="1" applyFont="1" applyFill="1" applyBorder="1" applyAlignment="1" applyProtection="1">
      <alignment horizontal="center"/>
      <protection locked="0"/>
    </xf>
    <xf numFmtId="164" fontId="11" fillId="5" borderId="8" xfId="0" applyNumberFormat="1" applyFont="1" applyFill="1" applyBorder="1" applyAlignment="1" applyProtection="1">
      <alignment horizontal="center"/>
      <protection locked="0"/>
    </xf>
    <xf numFmtId="0" fontId="12" fillId="5" borderId="8" xfId="56" applyFont="1" applyFill="1" applyBorder="1" applyAlignment="1" applyProtection="1">
      <alignment horizontal="center" vertical="center" wrapText="1"/>
      <protection locked="0"/>
    </xf>
    <xf numFmtId="0" fontId="7" fillId="5" borderId="6" xfId="6" applyFont="1" applyFill="1" applyBorder="1">
      <alignment horizontal="center" vertical="center" wrapText="1"/>
    </xf>
    <xf numFmtId="0" fontId="13" fillId="5" borderId="7" xfId="6" applyFont="1" applyFill="1" applyBorder="1">
      <alignment horizontal="center" vertical="center" wrapText="1"/>
    </xf>
    <xf numFmtId="0" fontId="13" fillId="5" borderId="7" xfId="7" applyFont="1" applyFill="1" applyBorder="1">
      <alignment horizontal="center" vertical="center" wrapText="1"/>
    </xf>
    <xf numFmtId="0" fontId="13" fillId="5" borderId="7" xfId="35" applyFont="1" applyFill="1" applyBorder="1">
      <alignment horizontal="center" vertical="center" wrapText="1"/>
    </xf>
    <xf numFmtId="0" fontId="12" fillId="5" borderId="14" xfId="56" applyFont="1" applyFill="1" applyBorder="1" applyAlignment="1" applyProtection="1">
      <alignment horizontal="center" vertical="center" wrapText="1"/>
      <protection locked="0"/>
    </xf>
    <xf numFmtId="4" fontId="11" fillId="5" borderId="14" xfId="0" applyNumberFormat="1" applyFont="1" applyFill="1" applyBorder="1" applyAlignment="1" applyProtection="1">
      <alignment horizontal="center"/>
      <protection locked="0"/>
    </xf>
    <xf numFmtId="4" fontId="11" fillId="5" borderId="15" xfId="0" applyNumberFormat="1" applyFont="1" applyFill="1" applyBorder="1" applyAlignment="1" applyProtection="1">
      <alignment horizontal="center"/>
      <protection locked="0"/>
    </xf>
    <xf numFmtId="4" fontId="10" fillId="5" borderId="15" xfId="11" applyFont="1" applyFill="1" applyBorder="1" applyAlignment="1">
      <alignment horizontal="right" shrinkToFit="1"/>
    </xf>
    <xf numFmtId="4" fontId="8" fillId="5" borderId="15" xfId="0" applyNumberFormat="1" applyFont="1" applyFill="1" applyBorder="1" applyAlignment="1" applyProtection="1">
      <alignment horizontal="center"/>
      <protection locked="0"/>
    </xf>
    <xf numFmtId="4" fontId="11" fillId="5" borderId="16" xfId="0" applyNumberFormat="1" applyFont="1" applyFill="1" applyBorder="1" applyAlignment="1" applyProtection="1">
      <alignment horizontal="center"/>
      <protection locked="0"/>
    </xf>
    <xf numFmtId="0" fontId="8" fillId="5" borderId="1" xfId="0" applyFont="1" applyFill="1" applyBorder="1" applyProtection="1">
      <protection locked="0"/>
    </xf>
    <xf numFmtId="0" fontId="13" fillId="5" borderId="5" xfId="6" applyFont="1" applyFill="1" applyBorder="1">
      <alignment horizontal="center" vertical="center" wrapText="1"/>
    </xf>
    <xf numFmtId="0" fontId="13" fillId="5" borderId="5" xfId="7" applyFont="1" applyFill="1" applyBorder="1">
      <alignment horizontal="center" vertical="center" wrapText="1"/>
    </xf>
    <xf numFmtId="0" fontId="13" fillId="5" borderId="5" xfId="35" applyFont="1" applyFill="1" applyBorder="1">
      <alignment horizontal="center" vertical="center" wrapText="1"/>
    </xf>
    <xf numFmtId="1" fontId="10" fillId="5" borderId="5" xfId="14" applyFont="1" applyFill="1" applyBorder="1" applyAlignment="1">
      <alignment horizontal="left" shrinkToFit="1"/>
    </xf>
    <xf numFmtId="4" fontId="10" fillId="5" borderId="5" xfId="15" applyFont="1" applyFill="1" applyBorder="1" applyAlignment="1">
      <alignment horizontal="right" shrinkToFit="1"/>
    </xf>
    <xf numFmtId="0" fontId="14" fillId="5" borderId="8" xfId="56" applyFont="1" applyFill="1" applyBorder="1" applyAlignment="1" applyProtection="1">
      <alignment horizontal="center" vertical="center" wrapText="1"/>
      <protection locked="0"/>
    </xf>
    <xf numFmtId="4" fontId="11" fillId="5" borderId="10" xfId="0" applyNumberFormat="1" applyFont="1" applyFill="1" applyBorder="1" applyAlignment="1" applyProtection="1">
      <alignment horizontal="center"/>
      <protection locked="0"/>
    </xf>
    <xf numFmtId="4" fontId="10" fillId="5" borderId="10" xfId="11" applyFont="1" applyFill="1" applyBorder="1" applyAlignment="1">
      <alignment horizontal="center" shrinkToFit="1"/>
    </xf>
    <xf numFmtId="4" fontId="8" fillId="5" borderId="10" xfId="0" applyNumberFormat="1" applyFont="1" applyFill="1" applyBorder="1" applyAlignment="1" applyProtection="1">
      <alignment horizontal="center"/>
      <protection locked="0"/>
    </xf>
    <xf numFmtId="4" fontId="10" fillId="5" borderId="10" xfId="11" applyFont="1" applyFill="1" applyBorder="1" applyAlignment="1">
      <alignment horizontal="right" shrinkToFit="1"/>
    </xf>
    <xf numFmtId="0" fontId="7" fillId="5" borderId="9" xfId="2" applyFont="1" applyFill="1" applyBorder="1"/>
    <xf numFmtId="0" fontId="14" fillId="5" borderId="10" xfId="56" applyFont="1" applyFill="1" applyBorder="1" applyAlignment="1" applyProtection="1">
      <alignment horizontal="center" vertical="center" wrapText="1"/>
      <protection locked="0"/>
    </xf>
    <xf numFmtId="0" fontId="10" fillId="5" borderId="12" xfId="1" applyFont="1" applyFill="1" applyBorder="1" applyAlignment="1">
      <alignment horizontal="left" vertical="center" wrapText="1"/>
    </xf>
    <xf numFmtId="0" fontId="11" fillId="5" borderId="12" xfId="0" applyFont="1" applyFill="1" applyBorder="1" applyAlignment="1" applyProtection="1">
      <alignment vertical="center"/>
      <protection locked="0"/>
    </xf>
    <xf numFmtId="4" fontId="10" fillId="5" borderId="13" xfId="11" applyFont="1" applyFill="1" applyBorder="1" applyAlignment="1">
      <alignment horizontal="right" vertical="center" shrinkToFit="1"/>
    </xf>
    <xf numFmtId="0" fontId="13" fillId="5" borderId="5" xfId="6" applyFont="1" applyFill="1" applyBorder="1">
      <alignment horizontal="center" vertical="center" wrapText="1"/>
    </xf>
    <xf numFmtId="0" fontId="7" fillId="5" borderId="1" xfId="1" applyFont="1" applyFill="1">
      <alignment horizontal="left" wrapText="1"/>
    </xf>
    <xf numFmtId="0" fontId="7" fillId="5" borderId="1" xfId="5" applyFont="1" applyFill="1">
      <alignment horizontal="right"/>
    </xf>
    <xf numFmtId="0" fontId="13" fillId="5" borderId="1" xfId="1" applyFont="1" applyFill="1" applyAlignment="1">
      <alignment horizontal="center" vertical="center" wrapText="1"/>
    </xf>
    <xf numFmtId="0" fontId="9" fillId="5" borderId="1" xfId="4" applyFont="1" applyFill="1">
      <alignment horizontal="center"/>
    </xf>
    <xf numFmtId="0" fontId="13" fillId="5" borderId="7" xfId="6" applyFont="1" applyFill="1" applyBorder="1">
      <alignment horizontal="center" vertical="center" wrapText="1"/>
    </xf>
    <xf numFmtId="0" fontId="10" fillId="5" borderId="11" xfId="1" applyFont="1" applyFill="1" applyBorder="1" applyAlignment="1">
      <alignment horizontal="left" vertical="center" wrapText="1"/>
    </xf>
    <xf numFmtId="0" fontId="10" fillId="5" borderId="12" xfId="1" applyFont="1" applyFill="1" applyBorder="1" applyAlignment="1">
      <alignment horizontal="left" vertical="center" wrapText="1"/>
    </xf>
    <xf numFmtId="1" fontId="10" fillId="5" borderId="9" xfId="13" applyFont="1" applyFill="1" applyBorder="1" applyAlignment="1">
      <alignment horizontal="left" shrinkToFit="1"/>
    </xf>
    <xf numFmtId="1" fontId="10" fillId="5" borderId="5" xfId="13" applyFont="1" applyFill="1" applyBorder="1" applyAlignment="1">
      <alignment horizontal="left" shrinkToFit="1"/>
    </xf>
  </cellXfs>
  <cellStyles count="59">
    <cellStyle name="br" xfId="19" xr:uid="{00000000-0005-0000-0000-000000000000}"/>
    <cellStyle name="br 2" xfId="47" xr:uid="{00000000-0005-0000-0000-000001000000}"/>
    <cellStyle name="col" xfId="18" xr:uid="{00000000-0005-0000-0000-000002000000}"/>
    <cellStyle name="col 2" xfId="46" xr:uid="{00000000-0005-0000-0000-000003000000}"/>
    <cellStyle name="style0" xfId="20" xr:uid="{00000000-0005-0000-0000-000004000000}"/>
    <cellStyle name="style0 2" xfId="48" xr:uid="{00000000-0005-0000-0000-000005000000}"/>
    <cellStyle name="td" xfId="21" xr:uid="{00000000-0005-0000-0000-000006000000}"/>
    <cellStyle name="td 2" xfId="49" xr:uid="{00000000-0005-0000-0000-000007000000}"/>
    <cellStyle name="tr" xfId="17" xr:uid="{00000000-0005-0000-0000-000008000000}"/>
    <cellStyle name="tr 2" xfId="45" xr:uid="{00000000-0005-0000-0000-000009000000}"/>
    <cellStyle name="xl21" xfId="22" xr:uid="{00000000-0005-0000-0000-00000A000000}"/>
    <cellStyle name="xl21 2" xfId="50" xr:uid="{00000000-0005-0000-0000-00000B000000}"/>
    <cellStyle name="xl22" xfId="6" xr:uid="{00000000-0005-0000-0000-00000C000000}"/>
    <cellStyle name="xl23" xfId="8" xr:uid="{00000000-0005-0000-0000-00000D000000}"/>
    <cellStyle name="xl24" xfId="2" xr:uid="{00000000-0005-0000-0000-00000E000000}"/>
    <cellStyle name="xl25" xfId="10" xr:uid="{00000000-0005-0000-0000-00000F000000}"/>
    <cellStyle name="xl25 2" xfId="30" xr:uid="{00000000-0005-0000-0000-000010000000}"/>
    <cellStyle name="xl26" xfId="13" xr:uid="{00000000-0005-0000-0000-000011000000}"/>
    <cellStyle name="xl26 2" xfId="38" xr:uid="{00000000-0005-0000-0000-000012000000}"/>
    <cellStyle name="xl27" xfId="14" xr:uid="{00000000-0005-0000-0000-000013000000}"/>
    <cellStyle name="xl27 2" xfId="31" xr:uid="{00000000-0005-0000-0000-000014000000}"/>
    <cellStyle name="xl28" xfId="23" xr:uid="{00000000-0005-0000-0000-000015000000}"/>
    <cellStyle name="xl28 2" xfId="32" xr:uid="{00000000-0005-0000-0000-000016000000}"/>
    <cellStyle name="xl29" xfId="15" xr:uid="{00000000-0005-0000-0000-000017000000}"/>
    <cellStyle name="xl29 2" xfId="33" xr:uid="{00000000-0005-0000-0000-000018000000}"/>
    <cellStyle name="xl30" xfId="1" xr:uid="{00000000-0005-0000-0000-000019000000}"/>
    <cellStyle name="xl30 2" xfId="35" xr:uid="{00000000-0005-0000-0000-00001A000000}"/>
    <cellStyle name="xl31" xfId="7" xr:uid="{00000000-0005-0000-0000-00001B000000}"/>
    <cellStyle name="xl31 2" xfId="34" xr:uid="{00000000-0005-0000-0000-00001C000000}"/>
    <cellStyle name="xl32" xfId="24" xr:uid="{00000000-0005-0000-0000-00001D000000}"/>
    <cellStyle name="xl32 2" xfId="41" xr:uid="{00000000-0005-0000-0000-00001E000000}"/>
    <cellStyle name="xl33" xfId="16" xr:uid="{00000000-0005-0000-0000-00001F000000}"/>
    <cellStyle name="xl33 2" xfId="42" xr:uid="{00000000-0005-0000-0000-000020000000}"/>
    <cellStyle name="xl34" xfId="3" xr:uid="{00000000-0005-0000-0000-000021000000}"/>
    <cellStyle name="xl34 2" xfId="51" xr:uid="{00000000-0005-0000-0000-000022000000}"/>
    <cellStyle name="xl35" xfId="4" xr:uid="{00000000-0005-0000-0000-000023000000}"/>
    <cellStyle name="xl35 2" xfId="43" xr:uid="{00000000-0005-0000-0000-000024000000}"/>
    <cellStyle name="xl36" xfId="5" xr:uid="{00000000-0005-0000-0000-000025000000}"/>
    <cellStyle name="xl36 2" xfId="26" xr:uid="{00000000-0005-0000-0000-000026000000}"/>
    <cellStyle name="xl37" xfId="9" xr:uid="{00000000-0005-0000-0000-000027000000}"/>
    <cellStyle name="xl37 2" xfId="36" xr:uid="{00000000-0005-0000-0000-000028000000}"/>
    <cellStyle name="xl38" xfId="11" xr:uid="{00000000-0005-0000-0000-000029000000}"/>
    <cellStyle name="xl38 2" xfId="52" xr:uid="{00000000-0005-0000-0000-00002A000000}"/>
    <cellStyle name="xl39" xfId="12" xr:uid="{00000000-0005-0000-0000-00002B000000}"/>
    <cellStyle name="xl39 2" xfId="44" xr:uid="{00000000-0005-0000-0000-00002C000000}"/>
    <cellStyle name="xl40" xfId="27" xr:uid="{00000000-0005-0000-0000-00002D000000}"/>
    <cellStyle name="xl41" xfId="28" xr:uid="{00000000-0005-0000-0000-00002E000000}"/>
    <cellStyle name="xl42" xfId="29" xr:uid="{00000000-0005-0000-0000-00002F000000}"/>
    <cellStyle name="xl43" xfId="53" xr:uid="{00000000-0005-0000-0000-000030000000}"/>
    <cellStyle name="xl44" xfId="37" xr:uid="{00000000-0005-0000-0000-000031000000}"/>
    <cellStyle name="xl45" xfId="39" xr:uid="{00000000-0005-0000-0000-000032000000}"/>
    <cellStyle name="xl46" xfId="40" xr:uid="{00000000-0005-0000-0000-000033000000}"/>
    <cellStyle name="Обычный" xfId="0" builtinId="0"/>
    <cellStyle name="Обычный 2" xfId="25" xr:uid="{00000000-0005-0000-0000-000035000000}"/>
    <cellStyle name="Обычный 3" xfId="54" xr:uid="{00000000-0005-0000-0000-000036000000}"/>
    <cellStyle name="Обычный 4" xfId="55" xr:uid="{00000000-0005-0000-0000-000037000000}"/>
    <cellStyle name="Обычный 5" xfId="57" xr:uid="{00000000-0005-0000-0000-000038000000}"/>
    <cellStyle name="Обычный 6" xfId="56" xr:uid="{00000000-0005-0000-0000-000039000000}"/>
    <cellStyle name="Обычный 7" xfId="58" xr:uid="{00000000-0005-0000-0000-00003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31"/>
  <sheetViews>
    <sheetView showGridLines="0" showZeros="0" tabSelected="1" topLeftCell="B1" zoomScaleNormal="100" zoomScaleSheetLayoutView="100" workbookViewId="0">
      <selection activeCell="B30" sqref="B30"/>
    </sheetView>
  </sheetViews>
  <sheetFormatPr defaultColWidth="9.109375" defaultRowHeight="13.8" outlineLevelRow="5" x14ac:dyDescent="0.25"/>
  <cols>
    <col min="1" max="1" width="9.109375" style="1" hidden="1"/>
    <col min="2" max="2" width="69.109375" style="1" customWidth="1"/>
    <col min="3" max="3" width="21.6640625" style="1" hidden="1" customWidth="1"/>
    <col min="4" max="18" width="9.109375" style="1" hidden="1" customWidth="1"/>
    <col min="19" max="19" width="11.5546875" style="1" hidden="1" customWidth="1"/>
    <col min="20" max="20" width="9.109375" style="1" hidden="1" customWidth="1"/>
    <col min="21" max="21" width="12.44140625" style="1" hidden="1" customWidth="1"/>
    <col min="22" max="32" width="9.109375" style="1" hidden="1" customWidth="1"/>
    <col min="33" max="33" width="13" style="1" hidden="1" customWidth="1"/>
    <col min="34" max="34" width="9.109375" style="1" hidden="1" customWidth="1"/>
    <col min="35" max="35" width="11" style="1" hidden="1" customWidth="1"/>
    <col min="36" max="36" width="18.5546875" style="1" customWidth="1"/>
    <col min="37" max="37" width="13.44140625" style="1" hidden="1" customWidth="1"/>
    <col min="38" max="38" width="11.6640625" style="1" hidden="1" customWidth="1"/>
    <col min="39" max="44" width="9.109375" style="1" hidden="1" customWidth="1"/>
    <col min="45" max="16384" width="9.109375" style="1"/>
  </cols>
  <sheetData>
    <row r="1" spans="1:38" ht="15.15" customHeight="1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</row>
    <row r="2" spans="1:38" ht="21.6" customHeight="1" x14ac:dyDescent="0.25">
      <c r="A2" s="49" t="s">
        <v>55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</row>
    <row r="3" spans="1:38" x14ac:dyDescent="0.25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</row>
    <row r="4" spans="1:38" ht="15.75" customHeight="1" x14ac:dyDescent="0.3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</row>
    <row r="5" spans="1:38" ht="12.75" customHeight="1" thickBot="1" x14ac:dyDescent="0.3">
      <c r="A5" s="48" t="s">
        <v>0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</row>
    <row r="6" spans="1:38" ht="46.2" customHeight="1" thickBot="1" x14ac:dyDescent="0.3">
      <c r="A6" s="20" t="s">
        <v>1</v>
      </c>
      <c r="B6" s="21" t="s">
        <v>56</v>
      </c>
      <c r="C6" s="21" t="s">
        <v>2</v>
      </c>
      <c r="D6" s="21" t="s">
        <v>1</v>
      </c>
      <c r="E6" s="21" t="s">
        <v>1</v>
      </c>
      <c r="F6" s="21" t="s">
        <v>1</v>
      </c>
      <c r="G6" s="21" t="s">
        <v>1</v>
      </c>
      <c r="H6" s="21" t="s">
        <v>1</v>
      </c>
      <c r="I6" s="51" t="s">
        <v>3</v>
      </c>
      <c r="J6" s="51"/>
      <c r="K6" s="51"/>
      <c r="L6" s="51" t="s">
        <v>4</v>
      </c>
      <c r="M6" s="51"/>
      <c r="N6" s="51"/>
      <c r="O6" s="21" t="s">
        <v>1</v>
      </c>
      <c r="P6" s="21" t="s">
        <v>1</v>
      </c>
      <c r="Q6" s="21" t="s">
        <v>1</v>
      </c>
      <c r="R6" s="21" t="s">
        <v>1</v>
      </c>
      <c r="S6" s="21" t="s">
        <v>49</v>
      </c>
      <c r="T6" s="21" t="s">
        <v>1</v>
      </c>
      <c r="U6" s="21" t="s">
        <v>50</v>
      </c>
      <c r="V6" s="21" t="s">
        <v>1</v>
      </c>
      <c r="W6" s="21" t="s">
        <v>1</v>
      </c>
      <c r="X6" s="21" t="s">
        <v>1</v>
      </c>
      <c r="Y6" s="21" t="s">
        <v>1</v>
      </c>
      <c r="Z6" s="21" t="s">
        <v>1</v>
      </c>
      <c r="AA6" s="21" t="s">
        <v>1</v>
      </c>
      <c r="AB6" s="51" t="s">
        <v>5</v>
      </c>
      <c r="AC6" s="51"/>
      <c r="AD6" s="51"/>
      <c r="AE6" s="51" t="s">
        <v>51</v>
      </c>
      <c r="AF6" s="51"/>
      <c r="AG6" s="51"/>
      <c r="AH6" s="22" t="s">
        <v>1</v>
      </c>
      <c r="AI6" s="23" t="s">
        <v>52</v>
      </c>
      <c r="AJ6" s="36" t="s">
        <v>57</v>
      </c>
      <c r="AK6" s="24" t="s">
        <v>53</v>
      </c>
      <c r="AL6" s="19" t="s">
        <v>54</v>
      </c>
    </row>
    <row r="7" spans="1:38" s="2" customFormat="1" ht="18.75" customHeight="1" x14ac:dyDescent="0.25">
      <c r="A7" s="3" t="s">
        <v>6</v>
      </c>
      <c r="B7" s="4" t="s">
        <v>46</v>
      </c>
      <c r="C7" s="5" t="s">
        <v>6</v>
      </c>
      <c r="D7" s="5"/>
      <c r="E7" s="5"/>
      <c r="F7" s="5"/>
      <c r="G7" s="5"/>
      <c r="H7" s="5"/>
      <c r="I7" s="6"/>
      <c r="J7" s="5"/>
      <c r="K7" s="5"/>
      <c r="L7" s="5"/>
      <c r="M7" s="5"/>
      <c r="N7" s="5"/>
      <c r="O7" s="5"/>
      <c r="P7" s="5"/>
      <c r="Q7" s="5"/>
      <c r="R7" s="7">
        <v>0</v>
      </c>
      <c r="S7" s="7">
        <v>3067288</v>
      </c>
      <c r="T7" s="7"/>
      <c r="U7" s="7">
        <v>3793843.5</v>
      </c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>
        <v>3232875.94</v>
      </c>
      <c r="AH7" s="7">
        <v>2297554.91</v>
      </c>
      <c r="AI7" s="8">
        <f>AG7/U7*100</f>
        <v>85.213740102879825</v>
      </c>
      <c r="AJ7" s="37">
        <f>AJ8+AJ24</f>
        <v>3719574.5</v>
      </c>
      <c r="AK7" s="25">
        <f>AK8+AK24</f>
        <v>3715824</v>
      </c>
      <c r="AL7" s="18">
        <f>AK7/AJ7*100</f>
        <v>99.899168574254929</v>
      </c>
    </row>
    <row r="8" spans="1:38" s="2" customFormat="1" ht="18.75" customHeight="1" outlineLevel="1" x14ac:dyDescent="0.25">
      <c r="A8" s="3" t="s">
        <v>7</v>
      </c>
      <c r="B8" s="4" t="s">
        <v>8</v>
      </c>
      <c r="C8" s="5" t="s">
        <v>7</v>
      </c>
      <c r="D8" s="5"/>
      <c r="E8" s="5"/>
      <c r="F8" s="5"/>
      <c r="G8" s="5"/>
      <c r="H8" s="5"/>
      <c r="I8" s="6"/>
      <c r="J8" s="5"/>
      <c r="K8" s="5"/>
      <c r="L8" s="5"/>
      <c r="M8" s="5"/>
      <c r="N8" s="5"/>
      <c r="O8" s="5"/>
      <c r="P8" s="5"/>
      <c r="Q8" s="5"/>
      <c r="R8" s="7">
        <v>0</v>
      </c>
      <c r="S8" s="7">
        <v>531723</v>
      </c>
      <c r="T8" s="7"/>
      <c r="U8" s="7">
        <v>1196319.5</v>
      </c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>
        <v>1057424.17</v>
      </c>
      <c r="AH8" s="7">
        <v>257320.86</v>
      </c>
      <c r="AI8" s="8">
        <f t="shared" ref="AI8:AI29" si="0">AG8/U8*100</f>
        <v>88.389779653345116</v>
      </c>
      <c r="AJ8" s="37">
        <f>AJ9+AJ20</f>
        <v>1122050.5</v>
      </c>
      <c r="AK8" s="26">
        <f>AK9+AK20</f>
        <v>1010801</v>
      </c>
      <c r="AL8" s="9">
        <f t="shared" ref="AL8:AL29" si="1">AK8/AJ8*100</f>
        <v>90.085161051129163</v>
      </c>
    </row>
    <row r="9" spans="1:38" s="2" customFormat="1" ht="18.75" customHeight="1" outlineLevel="1" x14ac:dyDescent="0.25">
      <c r="A9" s="3"/>
      <c r="B9" s="4" t="s">
        <v>47</v>
      </c>
      <c r="C9" s="5"/>
      <c r="D9" s="5"/>
      <c r="E9" s="5"/>
      <c r="F9" s="5"/>
      <c r="G9" s="5"/>
      <c r="H9" s="5"/>
      <c r="I9" s="6"/>
      <c r="J9" s="5"/>
      <c r="K9" s="5"/>
      <c r="L9" s="5"/>
      <c r="M9" s="5"/>
      <c r="N9" s="5"/>
      <c r="O9" s="5"/>
      <c r="P9" s="5"/>
      <c r="Q9" s="5"/>
      <c r="R9" s="7"/>
      <c r="S9" s="7">
        <f>S10+S12+S14+S19</f>
        <v>521723</v>
      </c>
      <c r="T9" s="7">
        <f t="shared" ref="T9:AK9" si="2">T10+T12+T14+T19</f>
        <v>0</v>
      </c>
      <c r="U9" s="7">
        <f t="shared" si="2"/>
        <v>1186319.5</v>
      </c>
      <c r="V9" s="7">
        <f t="shared" si="2"/>
        <v>0</v>
      </c>
      <c r="W9" s="7">
        <f t="shared" si="2"/>
        <v>0</v>
      </c>
      <c r="X9" s="7">
        <f t="shared" si="2"/>
        <v>0</v>
      </c>
      <c r="Y9" s="7">
        <f t="shared" si="2"/>
        <v>0</v>
      </c>
      <c r="Z9" s="7">
        <f t="shared" si="2"/>
        <v>0</v>
      </c>
      <c r="AA9" s="7">
        <f t="shared" si="2"/>
        <v>0</v>
      </c>
      <c r="AB9" s="7">
        <f t="shared" si="2"/>
        <v>0</v>
      </c>
      <c r="AC9" s="7">
        <f t="shared" si="2"/>
        <v>0</v>
      </c>
      <c r="AD9" s="7">
        <f t="shared" si="2"/>
        <v>0</v>
      </c>
      <c r="AE9" s="7">
        <f t="shared" si="2"/>
        <v>0</v>
      </c>
      <c r="AF9" s="7">
        <f t="shared" si="2"/>
        <v>0</v>
      </c>
      <c r="AG9" s="7">
        <f t="shared" si="2"/>
        <v>1057424.17</v>
      </c>
      <c r="AH9" s="7">
        <f t="shared" si="2"/>
        <v>257320.86</v>
      </c>
      <c r="AI9" s="8">
        <f t="shared" si="0"/>
        <v>89.134855323544798</v>
      </c>
      <c r="AJ9" s="38">
        <f>AJ10+AJ12+AJ14+AJ19</f>
        <v>1122050.5</v>
      </c>
      <c r="AK9" s="27">
        <f t="shared" si="2"/>
        <v>1000801</v>
      </c>
      <c r="AL9" s="9">
        <f t="shared" si="1"/>
        <v>89.193935567071179</v>
      </c>
    </row>
    <row r="10" spans="1:38" s="2" customFormat="1" ht="18.75" customHeight="1" outlineLevel="2" x14ac:dyDescent="0.25">
      <c r="A10" s="3" t="s">
        <v>9</v>
      </c>
      <c r="B10" s="4" t="s">
        <v>10</v>
      </c>
      <c r="C10" s="5" t="s">
        <v>9</v>
      </c>
      <c r="D10" s="5"/>
      <c r="E10" s="5"/>
      <c r="F10" s="5"/>
      <c r="G10" s="5"/>
      <c r="H10" s="5"/>
      <c r="I10" s="6"/>
      <c r="J10" s="5"/>
      <c r="K10" s="5"/>
      <c r="L10" s="5"/>
      <c r="M10" s="5"/>
      <c r="N10" s="5"/>
      <c r="O10" s="5"/>
      <c r="P10" s="5"/>
      <c r="Q10" s="5"/>
      <c r="R10" s="7">
        <v>0</v>
      </c>
      <c r="S10" s="7">
        <v>41223</v>
      </c>
      <c r="T10" s="7"/>
      <c r="U10" s="7">
        <v>41223</v>
      </c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>
        <v>23615.45</v>
      </c>
      <c r="AH10" s="7">
        <v>20418.55</v>
      </c>
      <c r="AI10" s="8">
        <f t="shared" si="0"/>
        <v>57.287072750648917</v>
      </c>
      <c r="AJ10" s="37">
        <f>AJ11</f>
        <v>28339</v>
      </c>
      <c r="AK10" s="26">
        <f>AK11</f>
        <v>25301</v>
      </c>
      <c r="AL10" s="9">
        <f t="shared" si="1"/>
        <v>89.279791100603418</v>
      </c>
    </row>
    <row r="11" spans="1:38" ht="19.5" customHeight="1" outlineLevel="4" x14ac:dyDescent="0.25">
      <c r="A11" s="10" t="s">
        <v>11</v>
      </c>
      <c r="B11" s="11" t="s">
        <v>12</v>
      </c>
      <c r="C11" s="12" t="s">
        <v>11</v>
      </c>
      <c r="D11" s="12"/>
      <c r="E11" s="12"/>
      <c r="F11" s="12"/>
      <c r="G11" s="12"/>
      <c r="H11" s="12"/>
      <c r="I11" s="13"/>
      <c r="J11" s="12"/>
      <c r="K11" s="12"/>
      <c r="L11" s="12"/>
      <c r="M11" s="12"/>
      <c r="N11" s="12"/>
      <c r="O11" s="12"/>
      <c r="P11" s="12"/>
      <c r="Q11" s="12"/>
      <c r="R11" s="14">
        <v>0</v>
      </c>
      <c r="S11" s="7">
        <v>41223</v>
      </c>
      <c r="T11" s="7"/>
      <c r="U11" s="7">
        <v>41223</v>
      </c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>
        <v>23615.45</v>
      </c>
      <c r="AH11" s="14">
        <v>20418.55</v>
      </c>
      <c r="AI11" s="15">
        <f t="shared" si="0"/>
        <v>57.287072750648917</v>
      </c>
      <c r="AJ11" s="39">
        <v>28339</v>
      </c>
      <c r="AK11" s="28">
        <v>25301</v>
      </c>
      <c r="AL11" s="16">
        <f t="shared" si="1"/>
        <v>89.279791100603418</v>
      </c>
    </row>
    <row r="12" spans="1:38" s="2" customFormat="1" ht="18.75" customHeight="1" outlineLevel="2" x14ac:dyDescent="0.25">
      <c r="A12" s="3" t="s">
        <v>13</v>
      </c>
      <c r="B12" s="4" t="s">
        <v>14</v>
      </c>
      <c r="C12" s="5" t="s">
        <v>13</v>
      </c>
      <c r="D12" s="5"/>
      <c r="E12" s="5"/>
      <c r="F12" s="5"/>
      <c r="G12" s="5"/>
      <c r="H12" s="5"/>
      <c r="I12" s="6"/>
      <c r="J12" s="5"/>
      <c r="K12" s="5"/>
      <c r="L12" s="5"/>
      <c r="M12" s="5"/>
      <c r="N12" s="5"/>
      <c r="O12" s="5"/>
      <c r="P12" s="5"/>
      <c r="Q12" s="5"/>
      <c r="R12" s="7">
        <v>0</v>
      </c>
      <c r="S12" s="7">
        <v>180000</v>
      </c>
      <c r="T12" s="7"/>
      <c r="U12" s="7">
        <v>682557.17</v>
      </c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>
        <v>682557.17</v>
      </c>
      <c r="AH12" s="7">
        <v>170332.54</v>
      </c>
      <c r="AI12" s="8">
        <f t="shared" si="0"/>
        <v>100</v>
      </c>
      <c r="AJ12" s="37">
        <f>AJ13</f>
        <v>682557.17</v>
      </c>
      <c r="AK12" s="26">
        <f>AK13</f>
        <v>683000</v>
      </c>
      <c r="AL12" s="9">
        <f t="shared" si="1"/>
        <v>100.06487808193414</v>
      </c>
    </row>
    <row r="13" spans="1:38" ht="29.25" customHeight="1" outlineLevel="4" x14ac:dyDescent="0.25">
      <c r="A13" s="10" t="s">
        <v>15</v>
      </c>
      <c r="B13" s="11" t="s">
        <v>16</v>
      </c>
      <c r="C13" s="12" t="s">
        <v>15</v>
      </c>
      <c r="D13" s="12"/>
      <c r="E13" s="12"/>
      <c r="F13" s="12"/>
      <c r="G13" s="12"/>
      <c r="H13" s="12"/>
      <c r="I13" s="13"/>
      <c r="J13" s="12"/>
      <c r="K13" s="12"/>
      <c r="L13" s="12"/>
      <c r="M13" s="12"/>
      <c r="N13" s="12"/>
      <c r="O13" s="12"/>
      <c r="P13" s="12"/>
      <c r="Q13" s="12"/>
      <c r="R13" s="14">
        <v>0</v>
      </c>
      <c r="S13" s="7">
        <v>180000</v>
      </c>
      <c r="T13" s="7"/>
      <c r="U13" s="7">
        <v>682557.17</v>
      </c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>
        <v>682557.17</v>
      </c>
      <c r="AH13" s="14">
        <v>170332.54</v>
      </c>
      <c r="AI13" s="15">
        <f t="shared" si="0"/>
        <v>100</v>
      </c>
      <c r="AJ13" s="39">
        <v>682557.17</v>
      </c>
      <c r="AK13" s="28">
        <v>683000</v>
      </c>
      <c r="AL13" s="16">
        <f t="shared" si="1"/>
        <v>100.06487808193414</v>
      </c>
    </row>
    <row r="14" spans="1:38" s="2" customFormat="1" ht="15.75" customHeight="1" outlineLevel="2" x14ac:dyDescent="0.25">
      <c r="A14" s="3" t="s">
        <v>17</v>
      </c>
      <c r="B14" s="4" t="s">
        <v>18</v>
      </c>
      <c r="C14" s="5" t="s">
        <v>17</v>
      </c>
      <c r="D14" s="5"/>
      <c r="E14" s="5"/>
      <c r="F14" s="5"/>
      <c r="G14" s="5"/>
      <c r="H14" s="5"/>
      <c r="I14" s="6"/>
      <c r="J14" s="5"/>
      <c r="K14" s="5"/>
      <c r="L14" s="5"/>
      <c r="M14" s="5"/>
      <c r="N14" s="5"/>
      <c r="O14" s="5"/>
      <c r="P14" s="5"/>
      <c r="Q14" s="5"/>
      <c r="R14" s="7">
        <v>0</v>
      </c>
      <c r="S14" s="7">
        <v>300000</v>
      </c>
      <c r="T14" s="7"/>
      <c r="U14" s="7">
        <v>462039.33</v>
      </c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>
        <v>351251.55</v>
      </c>
      <c r="AH14" s="7">
        <v>66569.77</v>
      </c>
      <c r="AI14" s="8">
        <f t="shared" si="0"/>
        <v>76.022002282792684</v>
      </c>
      <c r="AJ14" s="37">
        <f>AJ15+AJ16</f>
        <v>411154.33</v>
      </c>
      <c r="AK14" s="26">
        <f>AK15+AK16</f>
        <v>292000</v>
      </c>
      <c r="AL14" s="9">
        <f t="shared" si="1"/>
        <v>71.019560951723406</v>
      </c>
    </row>
    <row r="15" spans="1:38" ht="20.25" customHeight="1" outlineLevel="4" x14ac:dyDescent="0.25">
      <c r="A15" s="10" t="s">
        <v>19</v>
      </c>
      <c r="B15" s="11" t="s">
        <v>20</v>
      </c>
      <c r="C15" s="12" t="s">
        <v>19</v>
      </c>
      <c r="D15" s="12"/>
      <c r="E15" s="12"/>
      <c r="F15" s="12"/>
      <c r="G15" s="12"/>
      <c r="H15" s="12"/>
      <c r="I15" s="13"/>
      <c r="J15" s="12"/>
      <c r="K15" s="12"/>
      <c r="L15" s="12"/>
      <c r="M15" s="12"/>
      <c r="N15" s="12"/>
      <c r="O15" s="12"/>
      <c r="P15" s="12"/>
      <c r="Q15" s="12"/>
      <c r="R15" s="14">
        <v>0</v>
      </c>
      <c r="S15" s="14">
        <v>126000</v>
      </c>
      <c r="T15" s="14"/>
      <c r="U15" s="14">
        <v>126000</v>
      </c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>
        <v>32097.22</v>
      </c>
      <c r="AH15" s="14">
        <v>7171.04</v>
      </c>
      <c r="AI15" s="15">
        <f t="shared" si="0"/>
        <v>25.473984126984128</v>
      </c>
      <c r="AJ15" s="39">
        <v>92000</v>
      </c>
      <c r="AK15" s="28">
        <v>95000</v>
      </c>
      <c r="AL15" s="16">
        <f t="shared" si="1"/>
        <v>103.26086956521738</v>
      </c>
    </row>
    <row r="16" spans="1:38" s="2" customFormat="1" ht="18.75" customHeight="1" outlineLevel="4" x14ac:dyDescent="0.25">
      <c r="A16" s="3" t="s">
        <v>21</v>
      </c>
      <c r="B16" s="4" t="s">
        <v>22</v>
      </c>
      <c r="C16" s="5" t="s">
        <v>21</v>
      </c>
      <c r="D16" s="5"/>
      <c r="E16" s="5"/>
      <c r="F16" s="5"/>
      <c r="G16" s="5"/>
      <c r="H16" s="5"/>
      <c r="I16" s="6"/>
      <c r="J16" s="5"/>
      <c r="K16" s="5"/>
      <c r="L16" s="5"/>
      <c r="M16" s="5"/>
      <c r="N16" s="5"/>
      <c r="O16" s="5"/>
      <c r="P16" s="5"/>
      <c r="Q16" s="5"/>
      <c r="R16" s="7">
        <v>0</v>
      </c>
      <c r="S16" s="7">
        <v>174000</v>
      </c>
      <c r="T16" s="7"/>
      <c r="U16" s="7">
        <v>336039.33</v>
      </c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>
        <v>319154.33</v>
      </c>
      <c r="AH16" s="7">
        <v>59398.73</v>
      </c>
      <c r="AI16" s="8">
        <f t="shared" si="0"/>
        <v>94.975290541139941</v>
      </c>
      <c r="AJ16" s="37">
        <f>AJ17+AJ18</f>
        <v>319154.33</v>
      </c>
      <c r="AK16" s="26">
        <f>AK17+AK18</f>
        <v>197000</v>
      </c>
      <c r="AL16" s="9">
        <f t="shared" si="1"/>
        <v>61.725623462479732</v>
      </c>
    </row>
    <row r="17" spans="1:38" ht="17.25" customHeight="1" outlineLevel="5" x14ac:dyDescent="0.25">
      <c r="A17" s="10" t="s">
        <v>23</v>
      </c>
      <c r="B17" s="11" t="s">
        <v>24</v>
      </c>
      <c r="C17" s="12" t="s">
        <v>23</v>
      </c>
      <c r="D17" s="12"/>
      <c r="E17" s="12"/>
      <c r="F17" s="12"/>
      <c r="G17" s="12"/>
      <c r="H17" s="12"/>
      <c r="I17" s="13"/>
      <c r="J17" s="12"/>
      <c r="K17" s="12"/>
      <c r="L17" s="12"/>
      <c r="M17" s="12"/>
      <c r="N17" s="12"/>
      <c r="O17" s="12"/>
      <c r="P17" s="12"/>
      <c r="Q17" s="12"/>
      <c r="R17" s="14">
        <v>0</v>
      </c>
      <c r="S17" s="14">
        <v>16000</v>
      </c>
      <c r="T17" s="14"/>
      <c r="U17" s="14">
        <v>16000</v>
      </c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>
        <v>-885</v>
      </c>
      <c r="AH17" s="14">
        <v>5644</v>
      </c>
      <c r="AI17" s="15">
        <f t="shared" si="0"/>
        <v>-5.53125</v>
      </c>
      <c r="AJ17" s="39">
        <v>-885</v>
      </c>
      <c r="AK17" s="28">
        <v>11000</v>
      </c>
      <c r="AL17" s="16">
        <f t="shared" si="1"/>
        <v>-1242.9378531073446</v>
      </c>
    </row>
    <row r="18" spans="1:38" ht="18" customHeight="1" outlineLevel="5" x14ac:dyDescent="0.25">
      <c r="A18" s="10" t="s">
        <v>25</v>
      </c>
      <c r="B18" s="11" t="s">
        <v>26</v>
      </c>
      <c r="C18" s="12" t="s">
        <v>25</v>
      </c>
      <c r="D18" s="12"/>
      <c r="E18" s="12"/>
      <c r="F18" s="12"/>
      <c r="G18" s="12"/>
      <c r="H18" s="12"/>
      <c r="I18" s="13"/>
      <c r="J18" s="12"/>
      <c r="K18" s="12"/>
      <c r="L18" s="12"/>
      <c r="M18" s="12"/>
      <c r="N18" s="12"/>
      <c r="O18" s="12"/>
      <c r="P18" s="12"/>
      <c r="Q18" s="12"/>
      <c r="R18" s="14">
        <v>0</v>
      </c>
      <c r="S18" s="14">
        <v>158000</v>
      </c>
      <c r="T18" s="14"/>
      <c r="U18" s="14">
        <v>320039.33</v>
      </c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>
        <v>320039.33</v>
      </c>
      <c r="AH18" s="14">
        <v>53754.73</v>
      </c>
      <c r="AI18" s="15">
        <f t="shared" si="0"/>
        <v>100</v>
      </c>
      <c r="AJ18" s="39">
        <v>320039.33</v>
      </c>
      <c r="AK18" s="28">
        <v>186000</v>
      </c>
      <c r="AL18" s="16">
        <f t="shared" si="1"/>
        <v>58.117856952143974</v>
      </c>
    </row>
    <row r="19" spans="1:38" s="2" customFormat="1" ht="19.2" hidden="1" customHeight="1" outlineLevel="2" x14ac:dyDescent="0.25">
      <c r="A19" s="3" t="s">
        <v>42</v>
      </c>
      <c r="B19" s="4" t="s">
        <v>43</v>
      </c>
      <c r="C19" s="5" t="s">
        <v>42</v>
      </c>
      <c r="D19" s="5"/>
      <c r="E19" s="5"/>
      <c r="F19" s="5"/>
      <c r="G19" s="5"/>
      <c r="H19" s="5"/>
      <c r="I19" s="6"/>
      <c r="J19" s="5"/>
      <c r="K19" s="5"/>
      <c r="L19" s="5"/>
      <c r="M19" s="5"/>
      <c r="N19" s="5"/>
      <c r="O19" s="5"/>
      <c r="P19" s="5"/>
      <c r="Q19" s="5"/>
      <c r="R19" s="7">
        <v>0</v>
      </c>
      <c r="S19" s="7">
        <v>500</v>
      </c>
      <c r="T19" s="7"/>
      <c r="U19" s="7">
        <v>500</v>
      </c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>
        <v>0</v>
      </c>
      <c r="AH19" s="7">
        <v>0</v>
      </c>
      <c r="AI19" s="8">
        <f t="shared" si="0"/>
        <v>0</v>
      </c>
      <c r="AJ19" s="37"/>
      <c r="AK19" s="26">
        <v>500</v>
      </c>
      <c r="AL19" s="9"/>
    </row>
    <row r="20" spans="1:38" s="2" customFormat="1" ht="20.25" customHeight="1" outlineLevel="2" x14ac:dyDescent="0.25">
      <c r="A20" s="3"/>
      <c r="B20" s="4" t="s">
        <v>48</v>
      </c>
      <c r="C20" s="5"/>
      <c r="D20" s="5"/>
      <c r="E20" s="5"/>
      <c r="F20" s="5"/>
      <c r="G20" s="5"/>
      <c r="H20" s="5"/>
      <c r="I20" s="6"/>
      <c r="J20" s="5"/>
      <c r="K20" s="5"/>
      <c r="L20" s="5"/>
      <c r="M20" s="5"/>
      <c r="N20" s="5"/>
      <c r="O20" s="5"/>
      <c r="P20" s="5"/>
      <c r="Q20" s="5"/>
      <c r="R20" s="7"/>
      <c r="S20" s="7">
        <f>S21+S22</f>
        <v>10000</v>
      </c>
      <c r="T20" s="7">
        <f t="shared" ref="T20:AH20" si="3">T21+T22</f>
        <v>0</v>
      </c>
      <c r="U20" s="7">
        <f t="shared" si="3"/>
        <v>10000</v>
      </c>
      <c r="V20" s="7">
        <f t="shared" si="3"/>
        <v>0</v>
      </c>
      <c r="W20" s="7">
        <f t="shared" si="3"/>
        <v>0</v>
      </c>
      <c r="X20" s="7">
        <f t="shared" si="3"/>
        <v>0</v>
      </c>
      <c r="Y20" s="7">
        <f t="shared" si="3"/>
        <v>0</v>
      </c>
      <c r="Z20" s="7">
        <f t="shared" si="3"/>
        <v>0</v>
      </c>
      <c r="AA20" s="7">
        <f t="shared" si="3"/>
        <v>0</v>
      </c>
      <c r="AB20" s="7">
        <f t="shared" si="3"/>
        <v>0</v>
      </c>
      <c r="AC20" s="7">
        <f t="shared" si="3"/>
        <v>0</v>
      </c>
      <c r="AD20" s="7">
        <f t="shared" si="3"/>
        <v>0</v>
      </c>
      <c r="AE20" s="7">
        <f t="shared" si="3"/>
        <v>0</v>
      </c>
      <c r="AF20" s="7">
        <f t="shared" si="3"/>
        <v>0</v>
      </c>
      <c r="AG20" s="7">
        <f t="shared" si="3"/>
        <v>0</v>
      </c>
      <c r="AH20" s="7">
        <f t="shared" si="3"/>
        <v>0</v>
      </c>
      <c r="AI20" s="8">
        <f t="shared" si="0"/>
        <v>0</v>
      </c>
      <c r="AJ20" s="40">
        <f>AJ21+AJ22</f>
        <v>0</v>
      </c>
      <c r="AK20" s="27">
        <f>AK21+AK22</f>
        <v>10000</v>
      </c>
      <c r="AL20" s="9"/>
    </row>
    <row r="21" spans="1:38" ht="18.75" customHeight="1" outlineLevel="2" x14ac:dyDescent="0.25">
      <c r="A21" s="10" t="s">
        <v>27</v>
      </c>
      <c r="B21" s="11" t="s">
        <v>28</v>
      </c>
      <c r="C21" s="12" t="s">
        <v>27</v>
      </c>
      <c r="D21" s="12"/>
      <c r="E21" s="12"/>
      <c r="F21" s="12"/>
      <c r="G21" s="12"/>
      <c r="H21" s="12"/>
      <c r="I21" s="13"/>
      <c r="J21" s="12"/>
      <c r="K21" s="12"/>
      <c r="L21" s="12"/>
      <c r="M21" s="12"/>
      <c r="N21" s="12"/>
      <c r="O21" s="12"/>
      <c r="P21" s="12"/>
      <c r="Q21" s="12"/>
      <c r="R21" s="14">
        <v>0</v>
      </c>
      <c r="S21" s="14">
        <v>500</v>
      </c>
      <c r="T21" s="14"/>
      <c r="U21" s="14">
        <v>500</v>
      </c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>
        <v>0</v>
      </c>
      <c r="AI21" s="8">
        <f t="shared" si="0"/>
        <v>0</v>
      </c>
      <c r="AJ21" s="39"/>
      <c r="AK21" s="28">
        <v>500</v>
      </c>
      <c r="AL21" s="16"/>
    </row>
    <row r="22" spans="1:38" ht="19.2" customHeight="1" outlineLevel="2" x14ac:dyDescent="0.25">
      <c r="A22" s="10" t="s">
        <v>29</v>
      </c>
      <c r="B22" s="11" t="s">
        <v>30</v>
      </c>
      <c r="C22" s="12" t="s">
        <v>29</v>
      </c>
      <c r="D22" s="12"/>
      <c r="E22" s="12"/>
      <c r="F22" s="12"/>
      <c r="G22" s="12"/>
      <c r="H22" s="12"/>
      <c r="I22" s="13"/>
      <c r="J22" s="12"/>
      <c r="K22" s="12"/>
      <c r="L22" s="12"/>
      <c r="M22" s="12"/>
      <c r="N22" s="12"/>
      <c r="O22" s="12"/>
      <c r="P22" s="12"/>
      <c r="Q22" s="12"/>
      <c r="R22" s="14">
        <v>0</v>
      </c>
      <c r="S22" s="14">
        <v>9500</v>
      </c>
      <c r="T22" s="14"/>
      <c r="U22" s="14">
        <v>9500</v>
      </c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>
        <v>0</v>
      </c>
      <c r="AI22" s="15">
        <f t="shared" si="0"/>
        <v>0</v>
      </c>
      <c r="AJ22" s="39">
        <f>AJ23</f>
        <v>0</v>
      </c>
      <c r="AK22" s="28">
        <f>SUM(AK23)</f>
        <v>9500</v>
      </c>
      <c r="AL22" s="16"/>
    </row>
    <row r="23" spans="1:38" ht="19.2" hidden="1" customHeight="1" outlineLevel="4" x14ac:dyDescent="0.25">
      <c r="A23" s="10" t="s">
        <v>31</v>
      </c>
      <c r="B23" s="11" t="s">
        <v>32</v>
      </c>
      <c r="C23" s="12" t="s">
        <v>31</v>
      </c>
      <c r="D23" s="12"/>
      <c r="E23" s="12"/>
      <c r="F23" s="12"/>
      <c r="G23" s="12"/>
      <c r="H23" s="12"/>
      <c r="I23" s="13"/>
      <c r="J23" s="12"/>
      <c r="K23" s="12"/>
      <c r="L23" s="12"/>
      <c r="M23" s="12"/>
      <c r="N23" s="12"/>
      <c r="O23" s="12"/>
      <c r="P23" s="12"/>
      <c r="Q23" s="12"/>
      <c r="R23" s="14">
        <v>0</v>
      </c>
      <c r="S23" s="14">
        <v>9500</v>
      </c>
      <c r="T23" s="14"/>
      <c r="U23" s="14">
        <v>9500</v>
      </c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>
        <v>0</v>
      </c>
      <c r="AI23" s="15">
        <f t="shared" si="0"/>
        <v>0</v>
      </c>
      <c r="AJ23" s="39"/>
      <c r="AK23" s="28">
        <v>9500</v>
      </c>
      <c r="AL23" s="16"/>
    </row>
    <row r="24" spans="1:38" s="2" customFormat="1" ht="18.600000000000001" customHeight="1" outlineLevel="1" x14ac:dyDescent="0.25">
      <c r="A24" s="3" t="s">
        <v>33</v>
      </c>
      <c r="B24" s="4" t="s">
        <v>34</v>
      </c>
      <c r="C24" s="5" t="s">
        <v>33</v>
      </c>
      <c r="D24" s="5"/>
      <c r="E24" s="5"/>
      <c r="F24" s="5"/>
      <c r="G24" s="5"/>
      <c r="H24" s="5"/>
      <c r="I24" s="6"/>
      <c r="J24" s="5"/>
      <c r="K24" s="5"/>
      <c r="L24" s="5"/>
      <c r="M24" s="5"/>
      <c r="N24" s="5"/>
      <c r="O24" s="5"/>
      <c r="P24" s="5"/>
      <c r="Q24" s="5"/>
      <c r="R24" s="7">
        <v>0</v>
      </c>
      <c r="S24" s="7">
        <v>2535565</v>
      </c>
      <c r="T24" s="7"/>
      <c r="U24" s="7">
        <v>2597524</v>
      </c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>
        <v>2175451.77</v>
      </c>
      <c r="AH24" s="7">
        <v>2040234.05</v>
      </c>
      <c r="AI24" s="8">
        <f t="shared" si="0"/>
        <v>83.750978624259105</v>
      </c>
      <c r="AJ24" s="37">
        <f>AJ25</f>
        <v>2597524</v>
      </c>
      <c r="AK24" s="26">
        <f>AK25</f>
        <v>2705023</v>
      </c>
      <c r="AL24" s="9">
        <f t="shared" si="1"/>
        <v>104.13851806566561</v>
      </c>
    </row>
    <row r="25" spans="1:38" s="2" customFormat="1" ht="42" hidden="1" customHeight="1" outlineLevel="2" x14ac:dyDescent="0.25">
      <c r="A25" s="3" t="s">
        <v>35</v>
      </c>
      <c r="B25" s="4" t="s">
        <v>36</v>
      </c>
      <c r="C25" s="5" t="s">
        <v>35</v>
      </c>
      <c r="D25" s="5"/>
      <c r="E25" s="5"/>
      <c r="F25" s="5"/>
      <c r="G25" s="5"/>
      <c r="H25" s="5"/>
      <c r="I25" s="6"/>
      <c r="J25" s="5"/>
      <c r="K25" s="5"/>
      <c r="L25" s="5"/>
      <c r="M25" s="5"/>
      <c r="N25" s="5"/>
      <c r="O25" s="5"/>
      <c r="P25" s="5"/>
      <c r="Q25" s="5"/>
      <c r="R25" s="7">
        <v>0</v>
      </c>
      <c r="S25" s="7">
        <v>2535565</v>
      </c>
      <c r="T25" s="7"/>
      <c r="U25" s="7">
        <v>2597524</v>
      </c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>
        <v>2175451.77</v>
      </c>
      <c r="AH25" s="7">
        <v>2040234.05</v>
      </c>
      <c r="AI25" s="8">
        <f t="shared" si="0"/>
        <v>83.750978624259105</v>
      </c>
      <c r="AJ25" s="37">
        <f>AJ26+AJ27+AJ28</f>
        <v>2597524</v>
      </c>
      <c r="AK25" s="26">
        <f>AK26+AK27+AK28</f>
        <v>2705023</v>
      </c>
      <c r="AL25" s="9">
        <f t="shared" si="1"/>
        <v>104.13851806566561</v>
      </c>
    </row>
    <row r="26" spans="1:38" ht="30.6" hidden="1" customHeight="1" outlineLevel="3" x14ac:dyDescent="0.25">
      <c r="A26" s="10" t="s">
        <v>37</v>
      </c>
      <c r="B26" s="11" t="s">
        <v>38</v>
      </c>
      <c r="C26" s="12" t="s">
        <v>37</v>
      </c>
      <c r="D26" s="12"/>
      <c r="E26" s="12"/>
      <c r="F26" s="12"/>
      <c r="G26" s="12"/>
      <c r="H26" s="12"/>
      <c r="I26" s="13"/>
      <c r="J26" s="12"/>
      <c r="K26" s="12"/>
      <c r="L26" s="12"/>
      <c r="M26" s="12"/>
      <c r="N26" s="12"/>
      <c r="O26" s="12"/>
      <c r="P26" s="12"/>
      <c r="Q26" s="12"/>
      <c r="R26" s="14">
        <v>0</v>
      </c>
      <c r="S26" s="14">
        <v>2271309</v>
      </c>
      <c r="T26" s="14"/>
      <c r="U26" s="14">
        <v>2271309</v>
      </c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>
        <v>2082033</v>
      </c>
      <c r="AH26" s="14">
        <v>1924662</v>
      </c>
      <c r="AI26" s="15">
        <f t="shared" si="0"/>
        <v>91.666655659797939</v>
      </c>
      <c r="AJ26" s="39">
        <v>2271309</v>
      </c>
      <c r="AK26" s="28">
        <v>2373992</v>
      </c>
      <c r="AL26" s="16">
        <f t="shared" si="1"/>
        <v>104.5208732057153</v>
      </c>
    </row>
    <row r="27" spans="1:38" ht="30.6" hidden="1" customHeight="1" outlineLevel="3" x14ac:dyDescent="0.25">
      <c r="A27" s="10" t="s">
        <v>44</v>
      </c>
      <c r="B27" s="11" t="s">
        <v>45</v>
      </c>
      <c r="C27" s="12" t="s">
        <v>44</v>
      </c>
      <c r="D27" s="12"/>
      <c r="E27" s="12"/>
      <c r="F27" s="12"/>
      <c r="G27" s="12"/>
      <c r="H27" s="12"/>
      <c r="I27" s="13"/>
      <c r="J27" s="12"/>
      <c r="K27" s="12"/>
      <c r="L27" s="12"/>
      <c r="M27" s="12"/>
      <c r="N27" s="12"/>
      <c r="O27" s="12"/>
      <c r="P27" s="12"/>
      <c r="Q27" s="12"/>
      <c r="R27" s="14">
        <v>0</v>
      </c>
      <c r="S27" s="14">
        <v>89696</v>
      </c>
      <c r="T27" s="14"/>
      <c r="U27" s="14">
        <v>89819</v>
      </c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>
        <v>9517.0400000000009</v>
      </c>
      <c r="AH27" s="14">
        <v>8678.93</v>
      </c>
      <c r="AI27" s="15">
        <f t="shared" si="0"/>
        <v>10.595798216413009</v>
      </c>
      <c r="AJ27" s="39">
        <v>89819</v>
      </c>
      <c r="AK27" s="28">
        <v>109468</v>
      </c>
      <c r="AL27" s="16">
        <f t="shared" si="1"/>
        <v>121.87621772676161</v>
      </c>
    </row>
    <row r="28" spans="1:38" ht="19.2" hidden="1" customHeight="1" outlineLevel="3" x14ac:dyDescent="0.25">
      <c r="A28" s="10" t="s">
        <v>39</v>
      </c>
      <c r="B28" s="11" t="s">
        <v>40</v>
      </c>
      <c r="C28" s="12" t="s">
        <v>39</v>
      </c>
      <c r="D28" s="12"/>
      <c r="E28" s="12"/>
      <c r="F28" s="12"/>
      <c r="G28" s="12"/>
      <c r="H28" s="12"/>
      <c r="I28" s="13"/>
      <c r="J28" s="12"/>
      <c r="K28" s="12"/>
      <c r="L28" s="12"/>
      <c r="M28" s="12"/>
      <c r="N28" s="12"/>
      <c r="O28" s="12"/>
      <c r="P28" s="12"/>
      <c r="Q28" s="12"/>
      <c r="R28" s="14">
        <v>0</v>
      </c>
      <c r="S28" s="14">
        <v>174560</v>
      </c>
      <c r="T28" s="14"/>
      <c r="U28" s="14">
        <v>236396</v>
      </c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>
        <v>83901.73</v>
      </c>
      <c r="AH28" s="14">
        <v>106893.12</v>
      </c>
      <c r="AI28" s="15">
        <f t="shared" si="0"/>
        <v>35.492026091812043</v>
      </c>
      <c r="AJ28" s="39">
        <v>236396</v>
      </c>
      <c r="AK28" s="28">
        <v>221563</v>
      </c>
      <c r="AL28" s="16">
        <f t="shared" si="1"/>
        <v>93.725359143132721</v>
      </c>
    </row>
    <row r="29" spans="1:38" s="2" customFormat="1" ht="23.25" customHeight="1" thickBot="1" x14ac:dyDescent="0.3">
      <c r="A29" s="54" t="s">
        <v>41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34"/>
      <c r="M29" s="34"/>
      <c r="N29" s="34"/>
      <c r="O29" s="34"/>
      <c r="P29" s="34"/>
      <c r="Q29" s="34"/>
      <c r="R29" s="35">
        <v>0</v>
      </c>
      <c r="S29" s="35">
        <v>3067288</v>
      </c>
      <c r="T29" s="35"/>
      <c r="U29" s="35">
        <v>3793843.5</v>
      </c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>
        <v>3232875.94</v>
      </c>
      <c r="AH29" s="35">
        <v>2297554.91</v>
      </c>
      <c r="AI29" s="8">
        <f t="shared" si="0"/>
        <v>85.213740102879825</v>
      </c>
      <c r="AJ29" s="37">
        <f>AJ7</f>
        <v>3719574.5</v>
      </c>
      <c r="AK29" s="29">
        <f>AK7</f>
        <v>3715824</v>
      </c>
      <c r="AL29" s="17">
        <f t="shared" si="1"/>
        <v>99.899168574254929</v>
      </c>
    </row>
    <row r="30" spans="1:38" ht="30" customHeight="1" x14ac:dyDescent="0.25">
      <c r="A30" s="41"/>
      <c r="B30" s="31" t="s">
        <v>58</v>
      </c>
      <c r="C30" s="31" t="s">
        <v>2</v>
      </c>
      <c r="D30" s="31" t="s">
        <v>1</v>
      </c>
      <c r="E30" s="31" t="s">
        <v>1</v>
      </c>
      <c r="F30" s="31" t="s">
        <v>1</v>
      </c>
      <c r="G30" s="31" t="s">
        <v>1</v>
      </c>
      <c r="H30" s="31" t="s">
        <v>1</v>
      </c>
      <c r="I30" s="46" t="s">
        <v>3</v>
      </c>
      <c r="J30" s="46"/>
      <c r="K30" s="46"/>
      <c r="L30" s="46" t="s">
        <v>4</v>
      </c>
      <c r="M30" s="46"/>
      <c r="N30" s="46"/>
      <c r="O30" s="31" t="s">
        <v>1</v>
      </c>
      <c r="P30" s="31" t="s">
        <v>1</v>
      </c>
      <c r="Q30" s="31" t="s">
        <v>1</v>
      </c>
      <c r="R30" s="31" t="s">
        <v>1</v>
      </c>
      <c r="S30" s="31" t="s">
        <v>49</v>
      </c>
      <c r="T30" s="31" t="s">
        <v>1</v>
      </c>
      <c r="U30" s="31" t="s">
        <v>50</v>
      </c>
      <c r="V30" s="31" t="s">
        <v>1</v>
      </c>
      <c r="W30" s="31" t="s">
        <v>1</v>
      </c>
      <c r="X30" s="31" t="s">
        <v>1</v>
      </c>
      <c r="Y30" s="31" t="s">
        <v>1</v>
      </c>
      <c r="Z30" s="31" t="s">
        <v>1</v>
      </c>
      <c r="AA30" s="31" t="s">
        <v>1</v>
      </c>
      <c r="AB30" s="46" t="s">
        <v>5</v>
      </c>
      <c r="AC30" s="46"/>
      <c r="AD30" s="46"/>
      <c r="AE30" s="46" t="s">
        <v>51</v>
      </c>
      <c r="AF30" s="46"/>
      <c r="AG30" s="46"/>
      <c r="AH30" s="32" t="s">
        <v>1</v>
      </c>
      <c r="AI30" s="33" t="s">
        <v>52</v>
      </c>
      <c r="AJ30" s="42" t="s">
        <v>57</v>
      </c>
      <c r="AK30" s="30"/>
    </row>
    <row r="31" spans="1:38" ht="27.6" customHeight="1" thickBot="1" x14ac:dyDescent="0.3">
      <c r="A31" s="52" t="s">
        <v>59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43"/>
      <c r="AG31" s="43"/>
      <c r="AH31" s="43"/>
      <c r="AI31" s="44"/>
      <c r="AJ31" s="45">
        <v>3832093.93</v>
      </c>
      <c r="AK31" s="30"/>
    </row>
  </sheetData>
  <mergeCells count="14">
    <mergeCell ref="A31:AE31"/>
    <mergeCell ref="A29:K29"/>
    <mergeCell ref="AB6:AD6"/>
    <mergeCell ref="I30:K30"/>
    <mergeCell ref="L30:N30"/>
    <mergeCell ref="AE6:AG6"/>
    <mergeCell ref="AB30:AD30"/>
    <mergeCell ref="AE30:AG30"/>
    <mergeCell ref="A1:AH1"/>
    <mergeCell ref="A5:AL5"/>
    <mergeCell ref="A2:AL3"/>
    <mergeCell ref="A4:AH4"/>
    <mergeCell ref="I6:K6"/>
    <mergeCell ref="L6:N6"/>
  </mergeCells>
  <pageMargins left="0.39370078740157483" right="0.39370078740157483" top="0.59055118110236227" bottom="0.59055118110236227" header="0.39370078740157483" footer="0.39370078740157483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0.2023&lt;/string&gt;&#10;  &lt;/DateInfo&gt;&#10;  &lt;Code&gt;SQUERY_INFO_ISP_INC&lt;/Code&gt;&#10;  &lt;ObjectCode&gt;SQUERY_INFO_ISP_INC&lt;/ObjectCode&gt;&#10;  &lt;DocName&gt;Вариант (новый от 02.02.2021 10_42_30)(Аналитический отчет по исполнению доходов с произвольной группировкой)&lt;/DocName&gt;&#10;  &lt;VariantName&gt;Вариант (новый от 02.02.2021 10:42:30)&lt;/VariantName&gt;&#10;  &lt;VariantLink&gt;59138371&lt;/VariantLink&gt;&#10;  &lt;ReportCode&gt;C09D7D66075D40F4A403344C226A1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BF8DB67-4A8B-44B5-BB0A-3BCE9910ED9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(10)</vt:lpstr>
      <vt:lpstr>'Документ (10)'!Заголовки_для_печати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2024-11-19T11:08:54Z</cp:lastPrinted>
  <dcterms:created xsi:type="dcterms:W3CDTF">2023-11-02T12:27:18Z</dcterms:created>
  <dcterms:modified xsi:type="dcterms:W3CDTF">2024-11-19T11:09:10Z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02.02.2021 10_42_30)(Аналитический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Вариант (новый от 02.02.2021 10_42_30)(11).xlsx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23.1.1401.1052714803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